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ecker\Downloads\"/>
    </mc:Choice>
  </mc:AlternateContent>
  <xr:revisionPtr revIDLastSave="0" documentId="13_ncr:1_{1E308FF3-D924-45A6-8406-BD6F212D44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wesenheitslist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6" i="1"/>
  <c r="F7" i="1"/>
  <c r="F8" i="1"/>
  <c r="F9" i="1"/>
  <c r="F10" i="1"/>
  <c r="F11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B29" i="1"/>
  <c r="B31" i="1" s="1"/>
  <c r="A31" i="1" s="1"/>
  <c r="F28" i="1"/>
  <c r="E28" i="1"/>
  <c r="D28" i="1"/>
  <c r="B28" i="1"/>
  <c r="B30" i="1" s="1"/>
  <c r="F27" i="1"/>
  <c r="E27" i="1"/>
  <c r="D27" i="1"/>
  <c r="A27" i="1"/>
  <c r="F26" i="1"/>
  <c r="E26" i="1"/>
  <c r="D26" i="1"/>
  <c r="A26" i="1"/>
  <c r="F25" i="1"/>
  <c r="E25" i="1"/>
  <c r="D25" i="1"/>
  <c r="A25" i="1"/>
  <c r="F24" i="1"/>
  <c r="E24" i="1"/>
  <c r="D24" i="1"/>
  <c r="A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E11" i="1"/>
  <c r="D11" i="1"/>
  <c r="E10" i="1"/>
  <c r="D10" i="1"/>
  <c r="E9" i="1"/>
  <c r="D9" i="1"/>
  <c r="B9" i="1"/>
  <c r="A9" i="1" s="1"/>
  <c r="E8" i="1"/>
  <c r="D8" i="1"/>
  <c r="B8" i="1"/>
  <c r="B10" i="1" s="1"/>
  <c r="E7" i="1"/>
  <c r="D7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A29" i="1" l="1"/>
  <c r="A28" i="1"/>
  <c r="B12" i="1"/>
  <c r="A10" i="1"/>
  <c r="B32" i="1"/>
  <c r="A30" i="1"/>
  <c r="B11" i="1"/>
  <c r="B33" i="1"/>
  <c r="B34" i="1" l="1"/>
  <c r="A32" i="1"/>
  <c r="B13" i="1"/>
  <c r="A11" i="1"/>
  <c r="A12" i="1"/>
  <c r="B14" i="1"/>
  <c r="A33" i="1"/>
  <c r="B35" i="1"/>
  <c r="A13" i="1" l="1"/>
  <c r="B15" i="1"/>
  <c r="A35" i="1"/>
  <c r="B37" i="1"/>
  <c r="B16" i="1"/>
  <c r="A14" i="1"/>
  <c r="A34" i="1"/>
  <c r="B36" i="1"/>
  <c r="B38" i="1" l="1"/>
  <c r="A36" i="1"/>
  <c r="A15" i="1"/>
  <c r="B17" i="1"/>
  <c r="A16" i="1"/>
  <c r="B18" i="1"/>
  <c r="B39" i="1"/>
  <c r="A37" i="1"/>
  <c r="A17" i="1" l="1"/>
  <c r="B19" i="1"/>
  <c r="A39" i="1"/>
  <c r="B41" i="1"/>
  <c r="A41" i="1" s="1"/>
  <c r="B20" i="1"/>
  <c r="A18" i="1"/>
  <c r="B40" i="1"/>
  <c r="A38" i="1"/>
  <c r="B42" i="1" l="1"/>
  <c r="A42" i="1" s="1"/>
  <c r="A40" i="1"/>
  <c r="B21" i="1"/>
  <c r="A19" i="1"/>
  <c r="B22" i="1"/>
  <c r="A22" i="1" s="1"/>
  <c r="A20" i="1"/>
  <c r="A21" i="1" l="1"/>
  <c r="B23" i="1"/>
  <c r="A23" i="1" s="1"/>
  <c r="C4" i="1"/>
  <c r="N5" i="1" s="1"/>
  <c r="L5" i="1" l="1"/>
  <c r="U5" i="1"/>
  <c r="J5" i="1"/>
  <c r="O5" i="1"/>
  <c r="K5" i="1"/>
  <c r="T5" i="1"/>
  <c r="G5" i="1"/>
  <c r="M5" i="1"/>
  <c r="I5" i="1"/>
  <c r="R5" i="1"/>
  <c r="V5" i="1"/>
  <c r="H5" i="1"/>
  <c r="Q5" i="1"/>
  <c r="AA3" i="1"/>
  <c r="W5" i="1"/>
  <c r="P5" i="1"/>
  <c r="S5" i="1"/>
  <c r="AC3" i="1" l="1"/>
  <c r="AC6" i="1"/>
  <c r="AE3" i="1" l="1"/>
  <c r="AC4" i="1"/>
  <c r="AE4" i="1" l="1"/>
  <c r="AC5" i="1"/>
  <c r="AD3" i="1" s="1"/>
  <c r="AD4" i="1" l="1"/>
  <c r="AD6" i="1"/>
  <c r="AD5" i="1"/>
  <c r="AE5" i="1"/>
  <c r="AE6" i="1" s="1"/>
  <c r="D6" i="1" l="1"/>
  <c r="F6" i="1"/>
  <c r="F4" i="1" s="1"/>
  <c r="E6" i="1"/>
  <c r="E4" i="1" l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Stöcker</author>
  </authors>
  <commentList>
    <comment ref="X1" authorId="0" shapeId="0" xr:uid="{78EE0CC3-882C-4788-ACCA-8AB2142A8E91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In dieser Spalte wird die Anzahl der Gäste am Trainings eingetragen, z.B. Probetraining</t>
        </r>
      </text>
    </comment>
    <comment ref="AD2" authorId="0" shapeId="0" xr:uid="{DF80257B-2841-4436-A810-6339BDA62709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Anteil der Spieler mit der Trainingsbeteiligung</t>
        </r>
      </text>
    </comment>
    <comment ref="AC3" authorId="0" shapeId="0" xr:uid="{BE31D26F-CBAE-4861-9A61-6E5D82769C75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der Spieler mit min. 75% Trainingsbeteiligung</t>
        </r>
      </text>
    </comment>
    <comment ref="AE3" authorId="0" shapeId="0" xr:uid="{FB3E402B-487B-4413-B621-0F28C0950CB2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der Spieler mit einer Trainingsbeteiligung von min. 75%</t>
        </r>
      </text>
    </comment>
    <comment ref="C4" authorId="0" shapeId="0" xr:uid="{C1F05A9E-8E2E-4094-BBA3-4F4C27EC7E3E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Trainingseinheiten</t>
        </r>
      </text>
    </comment>
    <comment ref="D4" authorId="0" shapeId="0" xr:uid="{1E60BA63-A031-4345-9733-95B437053ED4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durchnittliche Anzahl entschuldigter Spieler (gerundet)</t>
        </r>
      </text>
    </comment>
    <comment ref="E4" authorId="0" shapeId="0" xr:uid="{B36C9414-E007-4E48-9282-065AEE9A64E8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durchnittliche Anzahl unentschuldigter Spieler (gerundet)</t>
        </r>
      </text>
    </comment>
    <comment ref="F4" authorId="0" shapeId="0" xr:uid="{CE77F91B-3224-4E6C-8ECB-A51B71F87620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durchnittliche Anzahl anwesender Spieler (gerundet)</t>
        </r>
      </text>
    </comment>
    <comment ref="G4" authorId="0" shapeId="0" xr:uid="{3497394F-09D8-4237-BD9A-081D1CF58002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der teilgenommenen Trainings</t>
        </r>
      </text>
    </comment>
    <comment ref="AC4" authorId="0" shapeId="0" xr:uid="{33E73390-5877-4B19-86C0-5349685CE5F2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der Spieler min einem Anteil der Trainingsbeteiligung zwischen 66% und 75%</t>
        </r>
      </text>
    </comment>
    <comment ref="AE4" authorId="0" shapeId="0" xr:uid="{0792030E-0F1B-44CA-BC6E-2F51CBFEAF74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der Spieler mit einer Trainingsbeteiligung von min. 66%</t>
        </r>
      </text>
    </comment>
    <comment ref="G5" authorId="0" shapeId="0" xr:uid="{6EB4F3A2-9F0A-489A-9680-F018E81FF693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Anteil der teilgenommenen Trainings.
Rot: Anteil &lt; 50%
Gelb: 50% &lt;= Anteil &lt; 75%
Grün: Anteil &gt;= 75%</t>
        </r>
      </text>
    </comment>
    <comment ref="Y5" authorId="0" shapeId="0" xr:uid="{89F47943-E5A7-4F18-8B90-1490989964B0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In diese Spalte kann ein Kommentar zum Trainings hinterlegt werden.</t>
        </r>
      </text>
    </comment>
    <comment ref="AC5" authorId="0" shapeId="0" xr:uid="{14E78EFA-3BE3-49BA-B860-0F82BBCD197F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der Spieler mit einer Trainingsbeteiligung zwischen 50% und 66%</t>
        </r>
      </text>
    </comment>
    <comment ref="AE5" authorId="0" shapeId="0" xr:uid="{34BE05F1-85DC-4358-B5B2-7E89C261887B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der Spieler mit einer Trainingsbeteiligung von min. 75%</t>
        </r>
      </text>
    </comment>
    <comment ref="C6" authorId="0" shapeId="0" xr:uid="{C7773B74-0218-44DA-8440-C4B42B78D680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Wert, der anzeigt, ob ein Training stattgefunden hat:
1 = Training
0 = kein Training
Der Wert wird automatisch auf 1 gestellt, sobald in der Zeile bei den Spielern ein "x" gefunden wird.</t>
        </r>
      </text>
    </comment>
    <comment ref="D6" authorId="0" shapeId="0" xr:uid="{C1D7D271-7640-4700-B200-D13A9588D99A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entschuldigter Spieler.
Es werden alle in der Zeile gezählt, bei denen ein "e" oder ein "E" eingetragen wurde.</t>
        </r>
      </text>
    </comment>
    <comment ref="E6" authorId="0" shapeId="0" xr:uid="{0CDA215C-8BA3-4F01-8909-9E15C67A8D69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unentschuldigter Spieler.
Es werden alle in der Zeile gezählt, bei denen ein "ue" oder ein "Ue" eingetragen wurde.</t>
        </r>
      </text>
    </comment>
    <comment ref="F6" authorId="0" shapeId="0" xr:uid="{7B8E581C-C25A-4D80-A63E-01A78CEF2CDE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anwesender Spieler.
Es werden alle in der Zeile gezählt, bei denen ein "x" oder ein "X" eingetragen wurde.</t>
        </r>
      </text>
    </comment>
    <comment ref="AC6" authorId="0" shapeId="0" xr:uid="{80103095-6505-45A0-B7FB-8579328D06C9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Anzahl der Spieler mit einer Trainingsbeteiligung von unter 50%</t>
        </r>
      </text>
    </comment>
    <comment ref="AE6" authorId="0" shapeId="0" xr:uid="{C74C0DAA-B4A4-4196-98E2-9DE5D72DB089}">
      <text>
        <r>
          <rPr>
            <b/>
            <sz val="9"/>
            <color indexed="81"/>
            <rFont val="Segoe UI"/>
            <family val="2"/>
          </rPr>
          <t>Peter Stöcker:</t>
        </r>
        <r>
          <rPr>
            <sz val="9"/>
            <color indexed="81"/>
            <rFont val="Segoe UI"/>
            <family val="2"/>
          </rPr>
          <t xml:space="preserve">
Kadergröße</t>
        </r>
      </text>
    </comment>
  </commentList>
</comments>
</file>

<file path=xl/sharedStrings.xml><?xml version="1.0" encoding="utf-8"?>
<sst xmlns="http://schemas.openxmlformats.org/spreadsheetml/2006/main" count="263" uniqueCount="62">
  <si>
    <t>Name</t>
  </si>
  <si>
    <t>e</t>
  </si>
  <si>
    <t>x</t>
  </si>
  <si>
    <t>Gäste</t>
  </si>
  <si>
    <t>Anz</t>
  </si>
  <si>
    <t>Anteil</t>
  </si>
  <si>
    <t>Vorname</t>
  </si>
  <si>
    <t>&gt;=75%</t>
  </si>
  <si>
    <t>&gt;=66%</t>
  </si>
  <si>
    <t>Datum\Anzahl</t>
  </si>
  <si>
    <t>&gt;=50%</t>
  </si>
  <si>
    <t>OK</t>
  </si>
  <si>
    <t>E</t>
  </si>
  <si>
    <t>UE</t>
  </si>
  <si>
    <t>Anw</t>
  </si>
  <si>
    <t>&lt;50%</t>
  </si>
  <si>
    <t>Di.</t>
  </si>
  <si>
    <t>Ue</t>
  </si>
  <si>
    <t>X</t>
  </si>
  <si>
    <t>Do.</t>
  </si>
  <si>
    <t>Spiel</t>
  </si>
  <si>
    <t>Feiertag</t>
  </si>
  <si>
    <t>Fördertraining</t>
  </si>
  <si>
    <t>Kum.
Anz.</t>
  </si>
  <si>
    <t>Anz.
Einheiten</t>
  </si>
  <si>
    <t>Teilnahme</t>
  </si>
  <si>
    <t>Vorname1</t>
  </si>
  <si>
    <t>Vorname2</t>
  </si>
  <si>
    <t>Vorname3</t>
  </si>
  <si>
    <t>Vorname4</t>
  </si>
  <si>
    <t>Vorname5</t>
  </si>
  <si>
    <t>Vorname6</t>
  </si>
  <si>
    <t>Vorname7</t>
  </si>
  <si>
    <t>Vorname8</t>
  </si>
  <si>
    <t>Vorname9</t>
  </si>
  <si>
    <t>Vorname10</t>
  </si>
  <si>
    <t>Vorname11</t>
  </si>
  <si>
    <t>Vorname12</t>
  </si>
  <si>
    <t>Vorname13</t>
  </si>
  <si>
    <t>Vorname14</t>
  </si>
  <si>
    <t>Vorname15</t>
  </si>
  <si>
    <t>Vorname16</t>
  </si>
  <si>
    <t>Vorname17</t>
  </si>
  <si>
    <t>Name1</t>
  </si>
  <si>
    <t>Name2</t>
  </si>
  <si>
    <t>Name3</t>
  </si>
  <si>
    <t>Name4</t>
  </si>
  <si>
    <t>Name5</t>
  </si>
  <si>
    <t>Name6</t>
  </si>
  <si>
    <t>Name7</t>
  </si>
  <si>
    <t>Name8</t>
  </si>
  <si>
    <t>Name9</t>
  </si>
  <si>
    <t>Name10</t>
  </si>
  <si>
    <t>Name11</t>
  </si>
  <si>
    <t>Name12</t>
  </si>
  <si>
    <t>Name13</t>
  </si>
  <si>
    <t>Name14</t>
  </si>
  <si>
    <t>Name15</t>
  </si>
  <si>
    <t>Name16</t>
  </si>
  <si>
    <t>Name17</t>
  </si>
  <si>
    <t>Kommentar</t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</si>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</sst>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6" formatCode="0.0"/>
    <numFmt numFmtId="167" formatCode="d\.m\.yy"/>
    <numFmt numFmtId="168" formatCode="ddd"/>
  </numFmts>
  <fonts count="13" x14ac:knownFonts="1">
    <font>
      <sz val="10"/>
      <color rgb="FF00000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 applyAlignment="1">
      <alignment horizontal="right"/>
    </xf>
    <xf numFmtId="0" fontId="2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textRotation="90"/>
    </xf>
    <xf numFmtId="0" fontId="6" fillId="3" borderId="0" xfId="0" applyFont="1" applyFill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textRotation="90"/>
    </xf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7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/>
    </xf>
    <xf numFmtId="1" fontId="1" fillId="4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2" borderId="1" xfId="0" applyFont="1" applyFill="1" applyBorder="1" applyAlignment="1"/>
    <xf numFmtId="0" fontId="1" fillId="5" borderId="0" xfId="0" applyFont="1" applyFill="1" applyAlignment="1">
      <alignment horizontal="center"/>
    </xf>
  </cellXfs>
  <cellStyles count="1">
    <cellStyle name="Standard" xfId="0" builtinId="0"/>
  </cellStyles>
  <dxfs count="3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26"/>
  <sheetViews>
    <sheetView tabSelected="1" workbookViewId="0">
      <pane ySplit="5" topLeftCell="A6" activePane="bottomLeft" state="frozen"/>
      <selection pane="bottomLeft" activeCell="G21" sqref="G21"/>
    </sheetView>
  </sheetViews>
  <sheetFormatPr baseColWidth="10" defaultColWidth="14.42578125" defaultRowHeight="15.75" customHeight="1" x14ac:dyDescent="0.2"/>
  <cols>
    <col min="1" max="1" width="4.85546875" bestFit="1" customWidth="1"/>
    <col min="2" max="2" width="16" customWidth="1"/>
    <col min="3" max="4" width="3.7109375" customWidth="1"/>
    <col min="5" max="5" width="5.85546875" customWidth="1"/>
    <col min="6" max="6" width="5.5703125" bestFit="1" customWidth="1"/>
    <col min="7" max="24" width="5" customWidth="1"/>
    <col min="25" max="25" width="14" bestFit="1" customWidth="1"/>
    <col min="26" max="27" width="9.5703125" bestFit="1" customWidth="1"/>
    <col min="28" max="28" width="10.7109375" bestFit="1" customWidth="1"/>
    <col min="29" max="29" width="4.42578125" bestFit="1" customWidth="1"/>
    <col min="30" max="30" width="6.28515625" bestFit="1" customWidth="1"/>
    <col min="31" max="31" width="5.7109375" bestFit="1" customWidth="1"/>
  </cols>
  <sheetData>
    <row r="1" spans="1:31" ht="41.25" x14ac:dyDescent="0.25">
      <c r="A1" s="1"/>
      <c r="B1" s="2" t="s">
        <v>0</v>
      </c>
      <c r="C1" s="3"/>
      <c r="D1" s="3"/>
      <c r="E1" s="3"/>
      <c r="F1" s="3"/>
      <c r="G1" s="29" t="s">
        <v>43</v>
      </c>
      <c r="H1" s="29" t="s">
        <v>44</v>
      </c>
      <c r="I1" s="29" t="s">
        <v>45</v>
      </c>
      <c r="J1" s="29" t="s">
        <v>46</v>
      </c>
      <c r="K1" s="29" t="s">
        <v>47</v>
      </c>
      <c r="L1" s="29" t="s">
        <v>48</v>
      </c>
      <c r="M1" s="29" t="s">
        <v>49</v>
      </c>
      <c r="N1" s="29" t="s">
        <v>50</v>
      </c>
      <c r="O1" s="29" t="s">
        <v>51</v>
      </c>
      <c r="P1" s="29" t="s">
        <v>52</v>
      </c>
      <c r="Q1" s="29" t="s">
        <v>53</v>
      </c>
      <c r="R1" s="29" t="s">
        <v>54</v>
      </c>
      <c r="S1" s="29" t="s">
        <v>55</v>
      </c>
      <c r="T1" s="29" t="s">
        <v>56</v>
      </c>
      <c r="U1" s="29" t="s">
        <v>57</v>
      </c>
      <c r="V1" s="29" t="s">
        <v>58</v>
      </c>
      <c r="W1" s="29" t="s">
        <v>59</v>
      </c>
      <c r="X1" s="4" t="s">
        <v>3</v>
      </c>
      <c r="Y1" s="13"/>
    </row>
    <row r="2" spans="1:31" ht="54.75" x14ac:dyDescent="0.25">
      <c r="A2" s="1"/>
      <c r="B2" s="2" t="s">
        <v>6</v>
      </c>
      <c r="C2" s="6"/>
      <c r="D2" s="6"/>
      <c r="E2" s="6"/>
      <c r="F2" s="6"/>
      <c r="G2" s="29" t="s">
        <v>26</v>
      </c>
      <c r="H2" s="29" t="s">
        <v>27</v>
      </c>
      <c r="I2" s="29" t="s">
        <v>28</v>
      </c>
      <c r="J2" s="29" t="s">
        <v>29</v>
      </c>
      <c r="K2" s="29" t="s">
        <v>30</v>
      </c>
      <c r="L2" s="29" t="s">
        <v>31</v>
      </c>
      <c r="M2" s="29" t="s">
        <v>32</v>
      </c>
      <c r="N2" s="29" t="s">
        <v>33</v>
      </c>
      <c r="O2" s="29" t="s">
        <v>34</v>
      </c>
      <c r="P2" s="29" t="s">
        <v>35</v>
      </c>
      <c r="Q2" s="29" t="s">
        <v>36</v>
      </c>
      <c r="R2" s="29" t="s">
        <v>37</v>
      </c>
      <c r="S2" s="29" t="s">
        <v>38</v>
      </c>
      <c r="T2" s="29" t="s">
        <v>39</v>
      </c>
      <c r="U2" s="29" t="s">
        <v>40</v>
      </c>
      <c r="V2" s="29" t="s">
        <v>41</v>
      </c>
      <c r="W2" s="29" t="s">
        <v>42</v>
      </c>
      <c r="X2" s="7"/>
      <c r="Y2" s="13"/>
      <c r="AA2" s="26" t="s">
        <v>24</v>
      </c>
      <c r="AB2" s="27" t="s">
        <v>25</v>
      </c>
      <c r="AC2" s="5" t="s">
        <v>4</v>
      </c>
      <c r="AD2" s="5" t="s">
        <v>5</v>
      </c>
      <c r="AE2" s="26" t="s">
        <v>23</v>
      </c>
    </row>
    <row r="3" spans="1:31" x14ac:dyDescent="0.25">
      <c r="A3" s="1"/>
      <c r="B3" s="2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3"/>
      <c r="AA3" s="32">
        <f>C4</f>
        <v>12</v>
      </c>
      <c r="AB3" s="9" t="s">
        <v>7</v>
      </c>
      <c r="AC3" s="9">
        <f>COUNTIF($G$5:$W$5,"&gt;=0.75")</f>
        <v>11</v>
      </c>
      <c r="AD3" s="8">
        <f>AC3/SUM($AC$3:$AC$6)</f>
        <v>0.6470588235294118</v>
      </c>
      <c r="AE3" s="9">
        <f>AC3</f>
        <v>11</v>
      </c>
    </row>
    <row r="4" spans="1:31" x14ac:dyDescent="0.25">
      <c r="A4" s="2" t="s">
        <v>61</v>
      </c>
      <c r="B4" s="2" t="s">
        <v>9</v>
      </c>
      <c r="C4" s="11">
        <f>COUNTIF(C6:C698,"=1")</f>
        <v>12</v>
      </c>
      <c r="D4" s="12">
        <f>SUM($D$6:$D$150)/$C$4</f>
        <v>2.75</v>
      </c>
      <c r="E4" s="12">
        <f>SUM($D$6:$D$150)/$C$4</f>
        <v>2.75</v>
      </c>
      <c r="F4" s="30">
        <f>SUM($F$6:$F$150)/$C$4</f>
        <v>12.833333333333334</v>
      </c>
      <c r="G4" s="11">
        <f t="shared" ref="G4:X4" si="0">COUNTIF(G6:G970,"x")</f>
        <v>4</v>
      </c>
      <c r="H4" s="11">
        <f t="shared" si="0"/>
        <v>11</v>
      </c>
      <c r="I4" s="11">
        <f t="shared" si="0"/>
        <v>8</v>
      </c>
      <c r="J4" s="11">
        <f t="shared" si="0"/>
        <v>10</v>
      </c>
      <c r="K4" s="11">
        <f t="shared" si="0"/>
        <v>7</v>
      </c>
      <c r="L4" s="11">
        <f t="shared" si="0"/>
        <v>4</v>
      </c>
      <c r="M4" s="11">
        <f t="shared" si="0"/>
        <v>10</v>
      </c>
      <c r="N4" s="11">
        <f t="shared" si="0"/>
        <v>5</v>
      </c>
      <c r="O4" s="11">
        <f t="shared" si="0"/>
        <v>12</v>
      </c>
      <c r="P4" s="11">
        <f t="shared" si="0"/>
        <v>10</v>
      </c>
      <c r="Q4" s="11">
        <f t="shared" si="0"/>
        <v>12</v>
      </c>
      <c r="R4" s="11">
        <f t="shared" si="0"/>
        <v>10</v>
      </c>
      <c r="S4" s="11">
        <f t="shared" si="0"/>
        <v>8</v>
      </c>
      <c r="T4" s="11">
        <f t="shared" si="0"/>
        <v>12</v>
      </c>
      <c r="U4" s="11">
        <f t="shared" si="0"/>
        <v>9</v>
      </c>
      <c r="V4" s="11">
        <f t="shared" si="0"/>
        <v>9</v>
      </c>
      <c r="W4" s="11">
        <f t="shared" si="0"/>
        <v>11</v>
      </c>
      <c r="X4" s="11">
        <f t="shared" si="0"/>
        <v>0</v>
      </c>
      <c r="Y4" s="13"/>
      <c r="AA4" s="32"/>
      <c r="AB4" s="9" t="s">
        <v>8</v>
      </c>
      <c r="AC4" s="9">
        <f>COUNTIF($G$5:$W$5,"&gt;=0.66")-AC3</f>
        <v>2</v>
      </c>
      <c r="AD4" s="8">
        <f>AC4/SUM($AC$3:$AC$6)</f>
        <v>0.11764705882352941</v>
      </c>
      <c r="AE4" s="9">
        <f>AC4+AE3</f>
        <v>13</v>
      </c>
    </row>
    <row r="5" spans="1:31" ht="12.75" x14ac:dyDescent="0.2">
      <c r="A5" s="14"/>
      <c r="B5" s="15"/>
      <c r="C5" s="11" t="s">
        <v>11</v>
      </c>
      <c r="D5" s="11" t="s">
        <v>12</v>
      </c>
      <c r="E5" s="11" t="s">
        <v>13</v>
      </c>
      <c r="F5" s="11" t="s">
        <v>14</v>
      </c>
      <c r="G5" s="16">
        <f>G4/$C$4</f>
        <v>0.33333333333333331</v>
      </c>
      <c r="H5" s="16">
        <f>H4/$C$4</f>
        <v>0.91666666666666663</v>
      </c>
      <c r="I5" s="16">
        <f>I4/$C$4</f>
        <v>0.66666666666666663</v>
      </c>
      <c r="J5" s="16">
        <f>J4/$C$4</f>
        <v>0.83333333333333337</v>
      </c>
      <c r="K5" s="16">
        <f>K4/$C$4</f>
        <v>0.58333333333333337</v>
      </c>
      <c r="L5" s="16">
        <f>L4/$C$4</f>
        <v>0.33333333333333331</v>
      </c>
      <c r="M5" s="16">
        <f>M4/$C$4</f>
        <v>0.83333333333333337</v>
      </c>
      <c r="N5" s="16">
        <f>N4/$C$4</f>
        <v>0.41666666666666669</v>
      </c>
      <c r="O5" s="16">
        <f>O4/$C$4</f>
        <v>1</v>
      </c>
      <c r="P5" s="16">
        <f>P4/$C$4</f>
        <v>0.83333333333333337</v>
      </c>
      <c r="Q5" s="16">
        <f>Q4/$C$4</f>
        <v>1</v>
      </c>
      <c r="R5" s="16">
        <f>R4/$C$4</f>
        <v>0.83333333333333337</v>
      </c>
      <c r="S5" s="16">
        <f>S4/$C$4</f>
        <v>0.66666666666666663</v>
      </c>
      <c r="T5" s="16">
        <f>T4/$C$4</f>
        <v>1</v>
      </c>
      <c r="U5" s="16">
        <f>U4/$C$4</f>
        <v>0.75</v>
      </c>
      <c r="V5" s="16">
        <f>V4/$C$4</f>
        <v>0.75</v>
      </c>
      <c r="W5" s="16">
        <f>W4/$C$4</f>
        <v>0.91666666666666663</v>
      </c>
      <c r="X5" s="11"/>
      <c r="Y5" s="33" t="s">
        <v>60</v>
      </c>
      <c r="AA5" s="13"/>
      <c r="AB5" s="9" t="s">
        <v>10</v>
      </c>
      <c r="AC5" s="9">
        <f>COUNTIF($G$5:$W$5,"&gt;=0.5")-AC3-AC4</f>
        <v>1</v>
      </c>
      <c r="AD5" s="8">
        <f>AC5/SUM($AC$3:$AC$6)</f>
        <v>5.8823529411764705E-2</v>
      </c>
      <c r="AE5" s="9">
        <f>AC5+AE4</f>
        <v>14</v>
      </c>
    </row>
    <row r="6" spans="1:31" ht="12.75" x14ac:dyDescent="0.2">
      <c r="A6" s="17" t="s">
        <v>16</v>
      </c>
      <c r="B6" s="15">
        <v>43704</v>
      </c>
      <c r="C6" s="11">
        <f>IF(COUNTIF(G6:W6,"x")&gt;0,1,0)</f>
        <v>1</v>
      </c>
      <c r="D6" s="11">
        <f t="shared" ref="D6:D83" si="1">COUNTIF(G6:CU6,"e")</f>
        <v>4</v>
      </c>
      <c r="E6" s="11">
        <f t="shared" ref="E6:E83" si="2">COUNTIF(G6:CV6,"ue")</f>
        <v>4</v>
      </c>
      <c r="F6" s="11">
        <f t="shared" ref="F6:F11" si="3">COUNTIF(G6:CW6,"x")+X6</f>
        <v>9</v>
      </c>
      <c r="G6" s="17" t="s">
        <v>17</v>
      </c>
      <c r="H6" s="28" t="s">
        <v>18</v>
      </c>
      <c r="I6" s="17" t="s">
        <v>1</v>
      </c>
      <c r="J6" s="17" t="s">
        <v>18</v>
      </c>
      <c r="K6" s="17" t="s">
        <v>17</v>
      </c>
      <c r="L6" s="17" t="s">
        <v>17</v>
      </c>
      <c r="M6" s="17" t="s">
        <v>1</v>
      </c>
      <c r="N6" s="17" t="s">
        <v>1</v>
      </c>
      <c r="O6" s="17" t="s">
        <v>18</v>
      </c>
      <c r="P6" s="17" t="s">
        <v>18</v>
      </c>
      <c r="Q6" s="17" t="s">
        <v>18</v>
      </c>
      <c r="R6" s="17" t="s">
        <v>18</v>
      </c>
      <c r="S6" s="17" t="s">
        <v>17</v>
      </c>
      <c r="T6" s="17" t="s">
        <v>18</v>
      </c>
      <c r="U6" s="17" t="s">
        <v>18</v>
      </c>
      <c r="V6" s="17" t="s">
        <v>1</v>
      </c>
      <c r="W6" s="17" t="s">
        <v>18</v>
      </c>
      <c r="X6" s="17"/>
      <c r="Y6" s="13"/>
      <c r="Z6" s="13"/>
      <c r="AA6" s="13"/>
      <c r="AB6" s="9" t="s">
        <v>15</v>
      </c>
      <c r="AC6" s="9">
        <f>COUNTIF($G$5:$W$5,"&lt;0.5")</f>
        <v>3</v>
      </c>
      <c r="AD6" s="8">
        <f>AC6/SUM($AC$3:$AC$6)</f>
        <v>0.17647058823529413</v>
      </c>
      <c r="AE6" s="34">
        <f>AC6+AE5</f>
        <v>17</v>
      </c>
    </row>
    <row r="7" spans="1:31" ht="12.75" x14ac:dyDescent="0.2">
      <c r="A7" s="17" t="s">
        <v>19</v>
      </c>
      <c r="B7" s="15">
        <v>43706</v>
      </c>
      <c r="C7" s="11">
        <f t="shared" ref="C7:C70" si="4">IF(COUNTIF(G7:W7,"x")&gt;0,1,0)</f>
        <v>1</v>
      </c>
      <c r="D7" s="11">
        <f t="shared" si="1"/>
        <v>2</v>
      </c>
      <c r="E7" s="11">
        <f t="shared" si="2"/>
        <v>4</v>
      </c>
      <c r="F7" s="11">
        <f t="shared" si="3"/>
        <v>11</v>
      </c>
      <c r="G7" s="17" t="s">
        <v>17</v>
      </c>
      <c r="H7" s="17" t="s">
        <v>18</v>
      </c>
      <c r="I7" s="17" t="s">
        <v>1</v>
      </c>
      <c r="J7" s="17" t="s">
        <v>18</v>
      </c>
      <c r="K7" s="17" t="s">
        <v>17</v>
      </c>
      <c r="L7" s="17" t="s">
        <v>17</v>
      </c>
      <c r="M7" s="17" t="s">
        <v>2</v>
      </c>
      <c r="N7" s="17" t="s">
        <v>1</v>
      </c>
      <c r="O7" s="17" t="s">
        <v>18</v>
      </c>
      <c r="P7" s="17" t="s">
        <v>18</v>
      </c>
      <c r="Q7" s="17" t="s">
        <v>18</v>
      </c>
      <c r="R7" s="17" t="s">
        <v>18</v>
      </c>
      <c r="S7" s="17" t="s">
        <v>17</v>
      </c>
      <c r="T7" s="17" t="s">
        <v>18</v>
      </c>
      <c r="U7" s="17" t="s">
        <v>18</v>
      </c>
      <c r="V7" s="17" t="s">
        <v>18</v>
      </c>
      <c r="W7" s="17" t="s">
        <v>18</v>
      </c>
      <c r="X7" s="17"/>
      <c r="Y7" s="13"/>
      <c r="Z7" s="13"/>
      <c r="AA7" s="13"/>
      <c r="AB7" s="13"/>
      <c r="AC7" s="13"/>
      <c r="AD7" s="13"/>
    </row>
    <row r="8" spans="1:31" ht="12.75" x14ac:dyDescent="0.2">
      <c r="A8" s="17" t="s">
        <v>16</v>
      </c>
      <c r="B8" s="15">
        <f t="shared" ref="B8:B23" si="5">B6+7</f>
        <v>43711</v>
      </c>
      <c r="C8" s="11">
        <f t="shared" si="4"/>
        <v>1</v>
      </c>
      <c r="D8" s="11">
        <f t="shared" si="1"/>
        <v>5</v>
      </c>
      <c r="E8" s="11">
        <f t="shared" si="2"/>
        <v>4</v>
      </c>
      <c r="F8" s="11">
        <f t="shared" si="3"/>
        <v>8</v>
      </c>
      <c r="G8" s="17" t="s">
        <v>17</v>
      </c>
      <c r="H8" s="17" t="s">
        <v>18</v>
      </c>
      <c r="I8" s="17" t="s">
        <v>1</v>
      </c>
      <c r="J8" s="17" t="s">
        <v>1</v>
      </c>
      <c r="K8" s="17" t="s">
        <v>17</v>
      </c>
      <c r="L8" s="17" t="s">
        <v>17</v>
      </c>
      <c r="M8" s="17" t="s">
        <v>2</v>
      </c>
      <c r="N8" s="17" t="s">
        <v>1</v>
      </c>
      <c r="O8" s="17" t="s">
        <v>18</v>
      </c>
      <c r="P8" s="17" t="s">
        <v>1</v>
      </c>
      <c r="Q8" s="17" t="s">
        <v>18</v>
      </c>
      <c r="R8" s="17" t="s">
        <v>18</v>
      </c>
      <c r="S8" s="17" t="s">
        <v>17</v>
      </c>
      <c r="T8" s="17" t="s">
        <v>18</v>
      </c>
      <c r="U8" s="17" t="s">
        <v>18</v>
      </c>
      <c r="V8" s="17" t="s">
        <v>1</v>
      </c>
      <c r="W8" s="17" t="s">
        <v>18</v>
      </c>
      <c r="X8" s="17"/>
      <c r="Y8" s="13"/>
      <c r="Z8" s="13"/>
      <c r="AA8" s="13"/>
      <c r="AB8" s="13"/>
      <c r="AC8" s="13"/>
      <c r="AD8" s="13"/>
    </row>
    <row r="9" spans="1:31" ht="12.75" x14ac:dyDescent="0.2">
      <c r="A9" s="14">
        <f t="shared" ref="A9:A42" si="6">B9</f>
        <v>43713</v>
      </c>
      <c r="B9" s="15">
        <f t="shared" si="5"/>
        <v>43713</v>
      </c>
      <c r="C9" s="11">
        <f t="shared" si="4"/>
        <v>1</v>
      </c>
      <c r="D9" s="11">
        <f t="shared" si="1"/>
        <v>4</v>
      </c>
      <c r="E9" s="11">
        <f t="shared" si="2"/>
        <v>3</v>
      </c>
      <c r="F9" s="11">
        <f t="shared" si="3"/>
        <v>10</v>
      </c>
      <c r="G9" s="17" t="s">
        <v>17</v>
      </c>
      <c r="H9" s="17" t="s">
        <v>18</v>
      </c>
      <c r="I9" s="17" t="s">
        <v>1</v>
      </c>
      <c r="J9" s="17" t="s">
        <v>1</v>
      </c>
      <c r="K9" s="17" t="s">
        <v>18</v>
      </c>
      <c r="L9" s="17" t="s">
        <v>17</v>
      </c>
      <c r="M9" s="17" t="s">
        <v>2</v>
      </c>
      <c r="N9" s="17" t="s">
        <v>18</v>
      </c>
      <c r="O9" s="17" t="s">
        <v>18</v>
      </c>
      <c r="P9" s="17" t="s">
        <v>1</v>
      </c>
      <c r="Q9" s="17" t="s">
        <v>18</v>
      </c>
      <c r="R9" s="17" t="s">
        <v>18</v>
      </c>
      <c r="S9" s="17" t="s">
        <v>17</v>
      </c>
      <c r="T9" s="17" t="s">
        <v>18</v>
      </c>
      <c r="U9" s="17" t="s">
        <v>18</v>
      </c>
      <c r="V9" s="17" t="s">
        <v>18</v>
      </c>
      <c r="W9" s="17" t="s">
        <v>1</v>
      </c>
      <c r="X9" s="17"/>
      <c r="Y9" s="13"/>
      <c r="Z9" s="13"/>
      <c r="AA9" s="13"/>
      <c r="AB9" s="13"/>
      <c r="AC9" s="13"/>
      <c r="AD9" s="13"/>
    </row>
    <row r="10" spans="1:31" ht="12.75" x14ac:dyDescent="0.2">
      <c r="A10" s="14">
        <f t="shared" si="6"/>
        <v>43718</v>
      </c>
      <c r="B10" s="15">
        <f t="shared" si="5"/>
        <v>43718</v>
      </c>
      <c r="C10" s="11">
        <f t="shared" si="4"/>
        <v>1</v>
      </c>
      <c r="D10" s="11">
        <f t="shared" si="1"/>
        <v>2</v>
      </c>
      <c r="E10" s="11">
        <f t="shared" si="2"/>
        <v>1</v>
      </c>
      <c r="F10" s="11">
        <f t="shared" si="3"/>
        <v>16</v>
      </c>
      <c r="G10" s="28" t="s">
        <v>17</v>
      </c>
      <c r="H10" s="17" t="s">
        <v>18</v>
      </c>
      <c r="I10" s="17" t="s">
        <v>18</v>
      </c>
      <c r="J10" s="17" t="s">
        <v>18</v>
      </c>
      <c r="K10" s="17" t="s">
        <v>18</v>
      </c>
      <c r="L10" s="17" t="s">
        <v>18</v>
      </c>
      <c r="M10" s="17" t="s">
        <v>2</v>
      </c>
      <c r="N10" s="17" t="s">
        <v>1</v>
      </c>
      <c r="O10" s="17" t="s">
        <v>18</v>
      </c>
      <c r="P10" s="17" t="s">
        <v>18</v>
      </c>
      <c r="Q10" s="17" t="s">
        <v>18</v>
      </c>
      <c r="R10" s="17" t="s">
        <v>18</v>
      </c>
      <c r="S10" s="17" t="s">
        <v>18</v>
      </c>
      <c r="T10" s="17" t="s">
        <v>18</v>
      </c>
      <c r="U10" s="17" t="s">
        <v>1</v>
      </c>
      <c r="V10" s="17" t="s">
        <v>18</v>
      </c>
      <c r="W10" s="17" t="s">
        <v>18</v>
      </c>
      <c r="X10" s="17">
        <v>2</v>
      </c>
      <c r="Y10" s="31"/>
      <c r="Z10" s="13"/>
      <c r="AA10" s="13"/>
      <c r="AB10" s="13"/>
      <c r="AC10" s="13"/>
      <c r="AD10" s="13"/>
    </row>
    <row r="11" spans="1:31" ht="12.75" x14ac:dyDescent="0.2">
      <c r="A11" s="14">
        <f t="shared" si="6"/>
        <v>43720</v>
      </c>
      <c r="B11" s="15">
        <f t="shared" si="5"/>
        <v>43720</v>
      </c>
      <c r="C11" s="11">
        <f t="shared" si="4"/>
        <v>1</v>
      </c>
      <c r="D11" s="11">
        <f t="shared" si="1"/>
        <v>1</v>
      </c>
      <c r="E11" s="11">
        <f t="shared" si="2"/>
        <v>1</v>
      </c>
      <c r="F11" s="11">
        <f t="shared" si="3"/>
        <v>15</v>
      </c>
      <c r="G11" s="17" t="s">
        <v>17</v>
      </c>
      <c r="H11" s="17" t="s">
        <v>18</v>
      </c>
      <c r="I11" s="17" t="s">
        <v>18</v>
      </c>
      <c r="J11" s="17" t="s">
        <v>18</v>
      </c>
      <c r="K11" s="17" t="s">
        <v>18</v>
      </c>
      <c r="L11" s="17" t="s">
        <v>18</v>
      </c>
      <c r="M11" s="17" t="s">
        <v>2</v>
      </c>
      <c r="N11" s="17" t="s">
        <v>18</v>
      </c>
      <c r="O11" s="17" t="s">
        <v>18</v>
      </c>
      <c r="P11" s="17" t="s">
        <v>18</v>
      </c>
      <c r="Q11" s="17" t="s">
        <v>18</v>
      </c>
      <c r="R11" s="17" t="s">
        <v>18</v>
      </c>
      <c r="S11" s="17" t="s">
        <v>18</v>
      </c>
      <c r="T11" s="17" t="s">
        <v>18</v>
      </c>
      <c r="U11" s="17" t="s">
        <v>18</v>
      </c>
      <c r="V11" s="17" t="s">
        <v>1</v>
      </c>
      <c r="W11" s="17" t="s">
        <v>18</v>
      </c>
      <c r="X11" s="17"/>
      <c r="Y11" s="31"/>
      <c r="Z11" s="13"/>
      <c r="AA11" s="13"/>
      <c r="AB11" s="13"/>
      <c r="AC11" s="13"/>
      <c r="AD11" s="13"/>
    </row>
    <row r="12" spans="1:31" ht="12.75" x14ac:dyDescent="0.2">
      <c r="A12" s="14">
        <f t="shared" si="6"/>
        <v>43725</v>
      </c>
      <c r="B12" s="15">
        <f t="shared" si="5"/>
        <v>43725</v>
      </c>
      <c r="C12" s="11">
        <f t="shared" si="4"/>
        <v>1</v>
      </c>
      <c r="D12" s="11">
        <f t="shared" si="1"/>
        <v>2</v>
      </c>
      <c r="E12" s="11">
        <f t="shared" si="2"/>
        <v>1</v>
      </c>
      <c r="F12" s="11">
        <f t="shared" ref="F12:F83" si="7">COUNTIF(G12:CW12,"x")+X12</f>
        <v>14</v>
      </c>
      <c r="G12" s="17" t="s">
        <v>17</v>
      </c>
      <c r="H12" s="17" t="s">
        <v>18</v>
      </c>
      <c r="I12" s="17" t="s">
        <v>18</v>
      </c>
      <c r="J12" s="17" t="s">
        <v>18</v>
      </c>
      <c r="K12" s="17" t="s">
        <v>18</v>
      </c>
      <c r="L12" s="17" t="s">
        <v>18</v>
      </c>
      <c r="M12" s="17" t="s">
        <v>2</v>
      </c>
      <c r="N12" s="17" t="s">
        <v>1</v>
      </c>
      <c r="O12" s="17" t="s">
        <v>18</v>
      </c>
      <c r="P12" s="17" t="s">
        <v>18</v>
      </c>
      <c r="Q12" s="17" t="s">
        <v>18</v>
      </c>
      <c r="R12" s="17" t="s">
        <v>18</v>
      </c>
      <c r="S12" s="17" t="s">
        <v>18</v>
      </c>
      <c r="T12" s="17" t="s">
        <v>18</v>
      </c>
      <c r="U12" s="17" t="s">
        <v>1</v>
      </c>
      <c r="V12" s="17" t="s">
        <v>18</v>
      </c>
      <c r="W12" s="17" t="s">
        <v>18</v>
      </c>
      <c r="X12" s="17"/>
      <c r="Y12" s="31"/>
      <c r="Z12" s="13"/>
      <c r="AA12" s="13"/>
      <c r="AB12" s="13"/>
      <c r="AC12" s="13"/>
      <c r="AD12" s="13"/>
    </row>
    <row r="13" spans="1:31" ht="12.75" x14ac:dyDescent="0.2">
      <c r="A13" s="14">
        <f t="shared" si="6"/>
        <v>43727</v>
      </c>
      <c r="B13" s="15">
        <f t="shared" si="5"/>
        <v>43727</v>
      </c>
      <c r="C13" s="11">
        <f t="shared" si="4"/>
        <v>1</v>
      </c>
      <c r="D13" s="11">
        <f t="shared" si="1"/>
        <v>0</v>
      </c>
      <c r="E13" s="11">
        <f t="shared" si="2"/>
        <v>1</v>
      </c>
      <c r="F13" s="11">
        <f t="shared" si="7"/>
        <v>16</v>
      </c>
      <c r="G13" s="17" t="s">
        <v>17</v>
      </c>
      <c r="H13" s="17" t="s">
        <v>18</v>
      </c>
      <c r="I13" s="17" t="s">
        <v>18</v>
      </c>
      <c r="J13" s="17" t="s">
        <v>18</v>
      </c>
      <c r="K13" s="17" t="s">
        <v>18</v>
      </c>
      <c r="L13" s="17" t="s">
        <v>18</v>
      </c>
      <c r="M13" s="17" t="s">
        <v>2</v>
      </c>
      <c r="N13" s="17" t="s">
        <v>18</v>
      </c>
      <c r="O13" s="17" t="s">
        <v>18</v>
      </c>
      <c r="P13" s="17" t="s">
        <v>18</v>
      </c>
      <c r="Q13" s="17" t="s">
        <v>18</v>
      </c>
      <c r="R13" s="17" t="s">
        <v>18</v>
      </c>
      <c r="S13" s="17" t="s">
        <v>18</v>
      </c>
      <c r="T13" s="17" t="s">
        <v>18</v>
      </c>
      <c r="U13" s="17" t="s">
        <v>18</v>
      </c>
      <c r="V13" s="17" t="s">
        <v>18</v>
      </c>
      <c r="W13" s="17" t="s">
        <v>18</v>
      </c>
      <c r="X13" s="17"/>
      <c r="Y13" s="31"/>
      <c r="Z13" s="13"/>
      <c r="AA13" s="13"/>
      <c r="AB13" s="13"/>
      <c r="AC13" s="13"/>
      <c r="AD13" s="13"/>
    </row>
    <row r="14" spans="1:31" ht="12.75" x14ac:dyDescent="0.2">
      <c r="A14" s="14">
        <f t="shared" si="6"/>
        <v>43732</v>
      </c>
      <c r="B14" s="15">
        <f t="shared" si="5"/>
        <v>43732</v>
      </c>
      <c r="C14" s="11">
        <f t="shared" si="4"/>
        <v>1</v>
      </c>
      <c r="D14" s="11">
        <f t="shared" si="1"/>
        <v>4</v>
      </c>
      <c r="E14" s="11">
        <f t="shared" si="2"/>
        <v>0</v>
      </c>
      <c r="F14" s="11">
        <f t="shared" si="7"/>
        <v>13</v>
      </c>
      <c r="G14" s="17" t="s">
        <v>18</v>
      </c>
      <c r="H14" s="17" t="s">
        <v>12</v>
      </c>
      <c r="I14" s="17" t="s">
        <v>18</v>
      </c>
      <c r="J14" s="17" t="s">
        <v>18</v>
      </c>
      <c r="K14" s="17" t="s">
        <v>12</v>
      </c>
      <c r="L14" s="17" t="s">
        <v>1</v>
      </c>
      <c r="M14" s="17" t="s">
        <v>18</v>
      </c>
      <c r="N14" s="17" t="s">
        <v>18</v>
      </c>
      <c r="O14" s="17" t="s">
        <v>18</v>
      </c>
      <c r="P14" s="17" t="s">
        <v>18</v>
      </c>
      <c r="Q14" s="17" t="s">
        <v>18</v>
      </c>
      <c r="R14" s="17" t="s">
        <v>12</v>
      </c>
      <c r="S14" s="17" t="s">
        <v>18</v>
      </c>
      <c r="T14" s="17" t="s">
        <v>18</v>
      </c>
      <c r="U14" s="17" t="s">
        <v>18</v>
      </c>
      <c r="V14" s="17" t="s">
        <v>18</v>
      </c>
      <c r="W14" s="17" t="s">
        <v>18</v>
      </c>
      <c r="X14" s="17"/>
      <c r="Y14" s="31"/>
      <c r="Z14" s="13"/>
      <c r="AA14" s="13"/>
      <c r="AB14" s="13"/>
      <c r="AC14" s="13"/>
      <c r="AD14" s="13"/>
    </row>
    <row r="15" spans="1:31" ht="12.75" x14ac:dyDescent="0.2">
      <c r="A15" s="14">
        <f t="shared" si="6"/>
        <v>43734</v>
      </c>
      <c r="B15" s="15">
        <f t="shared" si="5"/>
        <v>43734</v>
      </c>
      <c r="C15" s="11">
        <f t="shared" si="4"/>
        <v>0</v>
      </c>
      <c r="D15" s="11">
        <f t="shared" si="1"/>
        <v>0</v>
      </c>
      <c r="E15" s="11">
        <f t="shared" si="2"/>
        <v>0</v>
      </c>
      <c r="F15" s="11">
        <f t="shared" si="7"/>
        <v>0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3" t="s">
        <v>20</v>
      </c>
      <c r="AA15" s="13"/>
      <c r="AB15" s="13"/>
      <c r="AC15" s="13"/>
      <c r="AD15" s="13"/>
    </row>
    <row r="16" spans="1:31" ht="12.75" x14ac:dyDescent="0.2">
      <c r="A16" s="14">
        <f t="shared" si="6"/>
        <v>43739</v>
      </c>
      <c r="B16" s="15">
        <f t="shared" si="5"/>
        <v>43739</v>
      </c>
      <c r="C16" s="11">
        <f t="shared" si="4"/>
        <v>1</v>
      </c>
      <c r="D16" s="11">
        <f t="shared" si="1"/>
        <v>1</v>
      </c>
      <c r="E16" s="11">
        <f t="shared" si="2"/>
        <v>0</v>
      </c>
      <c r="F16" s="11">
        <f t="shared" si="7"/>
        <v>16</v>
      </c>
      <c r="G16" s="17" t="s">
        <v>18</v>
      </c>
      <c r="H16" s="17" t="s">
        <v>18</v>
      </c>
      <c r="I16" s="17" t="s">
        <v>18</v>
      </c>
      <c r="J16" s="17" t="s">
        <v>18</v>
      </c>
      <c r="K16" s="17" t="s">
        <v>18</v>
      </c>
      <c r="L16" s="17" t="s">
        <v>12</v>
      </c>
      <c r="M16" s="17" t="s">
        <v>18</v>
      </c>
      <c r="N16" s="17" t="s">
        <v>18</v>
      </c>
      <c r="O16" s="17" t="s">
        <v>18</v>
      </c>
      <c r="P16" s="17" t="s">
        <v>18</v>
      </c>
      <c r="Q16" s="17" t="s">
        <v>18</v>
      </c>
      <c r="R16" s="17" t="s">
        <v>18</v>
      </c>
      <c r="S16" s="17" t="s">
        <v>18</v>
      </c>
      <c r="T16" s="17" t="s">
        <v>18</v>
      </c>
      <c r="U16" s="17" t="s">
        <v>18</v>
      </c>
      <c r="V16" s="17" t="s">
        <v>18</v>
      </c>
      <c r="W16" s="17" t="s">
        <v>18</v>
      </c>
      <c r="X16" s="17"/>
      <c r="Y16" s="18"/>
      <c r="AA16" s="13"/>
      <c r="AB16" s="13"/>
      <c r="AC16" s="13"/>
      <c r="AD16" s="13"/>
    </row>
    <row r="17" spans="1:30" ht="12.75" x14ac:dyDescent="0.2">
      <c r="A17" s="14">
        <f t="shared" si="6"/>
        <v>43741</v>
      </c>
      <c r="B17" s="15">
        <f t="shared" si="5"/>
        <v>43741</v>
      </c>
      <c r="C17" s="11">
        <f t="shared" si="4"/>
        <v>0</v>
      </c>
      <c r="D17" s="11">
        <f t="shared" si="1"/>
        <v>0</v>
      </c>
      <c r="E17" s="11">
        <f t="shared" si="2"/>
        <v>0</v>
      </c>
      <c r="F17" s="11">
        <f t="shared" si="7"/>
        <v>0</v>
      </c>
      <c r="G17" s="19"/>
      <c r="H17" s="17"/>
      <c r="I17" s="19"/>
      <c r="J17" s="17"/>
      <c r="K17" s="19"/>
      <c r="L17" s="17"/>
      <c r="M17" s="17"/>
      <c r="N17" s="17"/>
      <c r="O17" s="17"/>
      <c r="P17" s="17"/>
      <c r="Q17" s="17"/>
      <c r="R17" s="17"/>
      <c r="S17" s="17"/>
      <c r="T17" s="19"/>
      <c r="U17" s="17"/>
      <c r="V17" s="17"/>
      <c r="W17" s="17"/>
      <c r="X17" s="17"/>
      <c r="Y17" s="13" t="s">
        <v>21</v>
      </c>
      <c r="AA17" s="13"/>
      <c r="AB17" s="13"/>
      <c r="AC17" s="13"/>
      <c r="AD17" s="13"/>
    </row>
    <row r="18" spans="1:30" ht="12.75" x14ac:dyDescent="0.2">
      <c r="A18" s="14">
        <f t="shared" si="6"/>
        <v>43746</v>
      </c>
      <c r="B18" s="15">
        <f t="shared" si="5"/>
        <v>43746</v>
      </c>
      <c r="C18" s="11">
        <f t="shared" si="4"/>
        <v>1</v>
      </c>
      <c r="D18" s="11">
        <f t="shared" si="1"/>
        <v>4</v>
      </c>
      <c r="E18" s="11">
        <f t="shared" si="2"/>
        <v>0</v>
      </c>
      <c r="F18" s="11">
        <f t="shared" si="7"/>
        <v>13</v>
      </c>
      <c r="G18" s="17" t="s">
        <v>18</v>
      </c>
      <c r="H18" s="17" t="s">
        <v>18</v>
      </c>
      <c r="I18" s="17" t="s">
        <v>18</v>
      </c>
      <c r="J18" s="17" t="s">
        <v>18</v>
      </c>
      <c r="K18" s="17" t="s">
        <v>18</v>
      </c>
      <c r="L18" s="17" t="s">
        <v>12</v>
      </c>
      <c r="M18" s="17" t="s">
        <v>18</v>
      </c>
      <c r="N18" s="17" t="s">
        <v>12</v>
      </c>
      <c r="O18" s="17" t="s">
        <v>18</v>
      </c>
      <c r="P18" s="17" t="s">
        <v>18</v>
      </c>
      <c r="Q18" s="17" t="s">
        <v>18</v>
      </c>
      <c r="R18" s="17" t="s">
        <v>12</v>
      </c>
      <c r="S18" s="17" t="s">
        <v>18</v>
      </c>
      <c r="T18" s="17" t="s">
        <v>18</v>
      </c>
      <c r="U18" s="17" t="s">
        <v>12</v>
      </c>
      <c r="V18" s="17" t="s">
        <v>18</v>
      </c>
      <c r="W18" s="17" t="s">
        <v>18</v>
      </c>
      <c r="X18" s="17"/>
      <c r="Y18" s="13"/>
      <c r="AA18" s="13"/>
      <c r="AB18" s="13"/>
      <c r="AC18" s="13"/>
      <c r="AD18" s="13"/>
    </row>
    <row r="19" spans="1:30" ht="12.75" x14ac:dyDescent="0.2">
      <c r="A19" s="14">
        <f t="shared" si="6"/>
        <v>43748</v>
      </c>
      <c r="B19" s="15">
        <f t="shared" si="5"/>
        <v>43748</v>
      </c>
      <c r="C19" s="11">
        <f t="shared" si="4"/>
        <v>0</v>
      </c>
      <c r="D19" s="11">
        <f t="shared" si="1"/>
        <v>0</v>
      </c>
      <c r="E19" s="11">
        <f t="shared" si="2"/>
        <v>0</v>
      </c>
      <c r="F19" s="11">
        <f t="shared" si="7"/>
        <v>0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3" t="s">
        <v>22</v>
      </c>
      <c r="AA19" s="13"/>
      <c r="AB19" s="13"/>
      <c r="AC19" s="13"/>
      <c r="AD19" s="13"/>
    </row>
    <row r="20" spans="1:30" ht="12.75" x14ac:dyDescent="0.2">
      <c r="A20" s="14">
        <f t="shared" si="6"/>
        <v>43753</v>
      </c>
      <c r="B20" s="15">
        <f t="shared" si="5"/>
        <v>43753</v>
      </c>
      <c r="C20" s="11">
        <f t="shared" si="4"/>
        <v>1</v>
      </c>
      <c r="D20" s="11">
        <f t="shared" si="1"/>
        <v>4</v>
      </c>
      <c r="E20" s="11">
        <f t="shared" si="2"/>
        <v>0</v>
      </c>
      <c r="F20" s="11">
        <f t="shared" si="7"/>
        <v>13</v>
      </c>
      <c r="G20" s="17" t="s">
        <v>18</v>
      </c>
      <c r="H20" s="17" t="s">
        <v>18</v>
      </c>
      <c r="I20" s="17" t="s">
        <v>18</v>
      </c>
      <c r="J20" s="17" t="s">
        <v>18</v>
      </c>
      <c r="K20" s="17" t="s">
        <v>12</v>
      </c>
      <c r="L20" s="17" t="s">
        <v>12</v>
      </c>
      <c r="M20" s="17" t="s">
        <v>12</v>
      </c>
      <c r="N20" s="17" t="s">
        <v>12</v>
      </c>
      <c r="O20" s="17" t="s">
        <v>18</v>
      </c>
      <c r="P20" s="17" t="s">
        <v>18</v>
      </c>
      <c r="Q20" s="17" t="s">
        <v>18</v>
      </c>
      <c r="R20" s="17" t="s">
        <v>18</v>
      </c>
      <c r="S20" s="17" t="s">
        <v>18</v>
      </c>
      <c r="T20" s="17" t="s">
        <v>18</v>
      </c>
      <c r="U20" s="17" t="s">
        <v>18</v>
      </c>
      <c r="V20" s="17" t="s">
        <v>18</v>
      </c>
      <c r="W20" s="17" t="s">
        <v>18</v>
      </c>
      <c r="X20" s="17"/>
      <c r="Y20" s="31"/>
      <c r="Z20" s="13"/>
      <c r="AA20" s="13"/>
      <c r="AB20" s="13"/>
      <c r="AC20" s="13"/>
      <c r="AD20" s="13"/>
    </row>
    <row r="21" spans="1:30" ht="12.75" x14ac:dyDescent="0.2">
      <c r="A21" s="14">
        <f t="shared" si="6"/>
        <v>43755</v>
      </c>
      <c r="B21" s="15">
        <f t="shared" si="5"/>
        <v>43755</v>
      </c>
      <c r="C21" s="11">
        <f t="shared" si="4"/>
        <v>0</v>
      </c>
      <c r="D21" s="11">
        <f t="shared" si="1"/>
        <v>0</v>
      </c>
      <c r="E21" s="11">
        <f t="shared" si="2"/>
        <v>0</v>
      </c>
      <c r="F21" s="11">
        <f t="shared" si="7"/>
        <v>0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31"/>
      <c r="Z21" s="13"/>
      <c r="AA21" s="13"/>
      <c r="AB21" s="13"/>
      <c r="AC21" s="13"/>
      <c r="AD21" s="13"/>
    </row>
    <row r="22" spans="1:30" ht="12.75" x14ac:dyDescent="0.2">
      <c r="A22" s="14">
        <f t="shared" si="6"/>
        <v>43760</v>
      </c>
      <c r="B22" s="15">
        <f t="shared" si="5"/>
        <v>43760</v>
      </c>
      <c r="C22" s="11">
        <f t="shared" si="4"/>
        <v>0</v>
      </c>
      <c r="D22" s="11">
        <f t="shared" si="1"/>
        <v>0</v>
      </c>
      <c r="E22" s="11">
        <f t="shared" si="2"/>
        <v>0</v>
      </c>
      <c r="F22" s="11">
        <f t="shared" si="7"/>
        <v>0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31"/>
      <c r="Z22" s="13"/>
      <c r="AA22" s="13"/>
      <c r="AB22" s="13"/>
      <c r="AC22" s="13"/>
      <c r="AD22" s="13"/>
    </row>
    <row r="23" spans="1:30" ht="12.75" x14ac:dyDescent="0.2">
      <c r="A23" s="14">
        <f t="shared" si="6"/>
        <v>43762</v>
      </c>
      <c r="B23" s="15">
        <f t="shared" si="5"/>
        <v>43762</v>
      </c>
      <c r="C23" s="11">
        <f t="shared" si="4"/>
        <v>0</v>
      </c>
      <c r="D23" s="11">
        <f t="shared" si="1"/>
        <v>0</v>
      </c>
      <c r="E23" s="11">
        <f t="shared" si="2"/>
        <v>0</v>
      </c>
      <c r="F23" s="11">
        <f t="shared" si="7"/>
        <v>0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31"/>
      <c r="Z23" s="13"/>
      <c r="AA23" s="13"/>
      <c r="AB23" s="13"/>
      <c r="AC23" s="13"/>
      <c r="AD23" s="13"/>
    </row>
    <row r="24" spans="1:30" ht="12.75" x14ac:dyDescent="0.2">
      <c r="A24" s="14">
        <f t="shared" si="6"/>
        <v>43774</v>
      </c>
      <c r="B24" s="15">
        <v>43774</v>
      </c>
      <c r="C24" s="11">
        <f t="shared" si="4"/>
        <v>0</v>
      </c>
      <c r="D24" s="11">
        <f t="shared" si="1"/>
        <v>0</v>
      </c>
      <c r="E24" s="11">
        <f t="shared" si="2"/>
        <v>0</v>
      </c>
      <c r="F24" s="11">
        <f t="shared" si="7"/>
        <v>0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31"/>
      <c r="Z24" s="13"/>
      <c r="AA24" s="13"/>
      <c r="AB24" s="13"/>
      <c r="AC24" s="13"/>
      <c r="AD24" s="13"/>
    </row>
    <row r="25" spans="1:30" ht="12.75" x14ac:dyDescent="0.2">
      <c r="A25" s="14">
        <f t="shared" si="6"/>
        <v>43776</v>
      </c>
      <c r="B25" s="15">
        <v>43776</v>
      </c>
      <c r="C25" s="11">
        <f t="shared" si="4"/>
        <v>0</v>
      </c>
      <c r="D25" s="11">
        <f t="shared" si="1"/>
        <v>0</v>
      </c>
      <c r="E25" s="11">
        <f t="shared" si="2"/>
        <v>0</v>
      </c>
      <c r="F25" s="11">
        <f t="shared" si="7"/>
        <v>0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31"/>
      <c r="Z25" s="13"/>
      <c r="AA25" s="13"/>
      <c r="AB25" s="13"/>
      <c r="AC25" s="13"/>
      <c r="AD25" s="13"/>
    </row>
    <row r="26" spans="1:30" ht="12.75" x14ac:dyDescent="0.2">
      <c r="A26" s="14">
        <f t="shared" si="6"/>
        <v>43782</v>
      </c>
      <c r="B26" s="15">
        <v>43782</v>
      </c>
      <c r="C26" s="11">
        <f t="shared" si="4"/>
        <v>0</v>
      </c>
      <c r="D26" s="11">
        <f t="shared" si="1"/>
        <v>0</v>
      </c>
      <c r="E26" s="11">
        <f t="shared" si="2"/>
        <v>0</v>
      </c>
      <c r="F26" s="11">
        <f t="shared" si="7"/>
        <v>0</v>
      </c>
      <c r="G26" s="17"/>
      <c r="H26" s="17"/>
      <c r="I26" s="17"/>
      <c r="J26" s="20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31"/>
      <c r="Z26" s="13"/>
      <c r="AA26" s="13"/>
      <c r="AB26" s="13"/>
      <c r="AC26" s="13"/>
      <c r="AD26" s="13"/>
    </row>
    <row r="27" spans="1:30" ht="12.75" x14ac:dyDescent="0.2">
      <c r="A27" s="14">
        <f t="shared" si="6"/>
        <v>43784</v>
      </c>
      <c r="B27" s="15">
        <v>43784</v>
      </c>
      <c r="C27" s="11">
        <f t="shared" si="4"/>
        <v>0</v>
      </c>
      <c r="D27" s="11">
        <f t="shared" si="1"/>
        <v>0</v>
      </c>
      <c r="E27" s="11">
        <f t="shared" si="2"/>
        <v>0</v>
      </c>
      <c r="F27" s="11">
        <f t="shared" si="7"/>
        <v>0</v>
      </c>
      <c r="G27" s="17"/>
      <c r="H27" s="17"/>
      <c r="I27" s="17"/>
      <c r="J27" s="21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31"/>
      <c r="Z27" s="13"/>
      <c r="AA27" s="13"/>
      <c r="AB27" s="13"/>
      <c r="AC27" s="13"/>
      <c r="AD27" s="13"/>
    </row>
    <row r="28" spans="1:30" ht="12.75" x14ac:dyDescent="0.2">
      <c r="A28" s="14">
        <f t="shared" si="6"/>
        <v>43789</v>
      </c>
      <c r="B28" s="15">
        <f t="shared" ref="B28:B42" si="8">B26+7</f>
        <v>43789</v>
      </c>
      <c r="C28" s="11">
        <f t="shared" si="4"/>
        <v>0</v>
      </c>
      <c r="D28" s="11">
        <f t="shared" si="1"/>
        <v>0</v>
      </c>
      <c r="E28" s="11">
        <f t="shared" si="2"/>
        <v>0</v>
      </c>
      <c r="F28" s="11">
        <f t="shared" si="7"/>
        <v>0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31"/>
      <c r="Z28" s="13"/>
      <c r="AA28" s="13"/>
      <c r="AB28" s="13"/>
      <c r="AC28" s="13"/>
      <c r="AD28" s="13"/>
    </row>
    <row r="29" spans="1:30" ht="12.75" x14ac:dyDescent="0.2">
      <c r="A29" s="14">
        <f t="shared" si="6"/>
        <v>43791</v>
      </c>
      <c r="B29" s="15">
        <f t="shared" si="8"/>
        <v>43791</v>
      </c>
      <c r="C29" s="11">
        <f t="shared" si="4"/>
        <v>0</v>
      </c>
      <c r="D29" s="11">
        <f t="shared" si="1"/>
        <v>0</v>
      </c>
      <c r="E29" s="11">
        <f t="shared" si="2"/>
        <v>0</v>
      </c>
      <c r="F29" s="11">
        <f t="shared" si="7"/>
        <v>0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31"/>
      <c r="Z29" s="13"/>
      <c r="AA29" s="13"/>
      <c r="AB29" s="13"/>
      <c r="AC29" s="13"/>
      <c r="AD29" s="13"/>
    </row>
    <row r="30" spans="1:30" ht="18" x14ac:dyDescent="0.2">
      <c r="A30" s="14">
        <f t="shared" si="6"/>
        <v>43796</v>
      </c>
      <c r="B30" s="15">
        <f t="shared" si="8"/>
        <v>43796</v>
      </c>
      <c r="C30" s="11">
        <f t="shared" si="4"/>
        <v>0</v>
      </c>
      <c r="D30" s="11">
        <f t="shared" si="1"/>
        <v>0</v>
      </c>
      <c r="E30" s="11">
        <f t="shared" si="2"/>
        <v>0</v>
      </c>
      <c r="F30" s="11">
        <f t="shared" si="7"/>
        <v>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31"/>
      <c r="Z30" s="22"/>
      <c r="AA30" s="22"/>
      <c r="AB30" s="22"/>
      <c r="AC30" s="22"/>
      <c r="AD30" s="22"/>
    </row>
    <row r="31" spans="1:30" ht="18" x14ac:dyDescent="0.2">
      <c r="A31" s="14">
        <f t="shared" si="6"/>
        <v>43798</v>
      </c>
      <c r="B31" s="15">
        <f t="shared" si="8"/>
        <v>43798</v>
      </c>
      <c r="C31" s="11">
        <f t="shared" si="4"/>
        <v>0</v>
      </c>
      <c r="D31" s="11">
        <f t="shared" si="1"/>
        <v>0</v>
      </c>
      <c r="E31" s="11">
        <f t="shared" si="2"/>
        <v>0</v>
      </c>
      <c r="F31" s="11">
        <f t="shared" si="7"/>
        <v>0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31"/>
      <c r="Z31" s="22"/>
      <c r="AA31" s="22"/>
      <c r="AB31" s="22"/>
      <c r="AC31" s="22"/>
      <c r="AD31" s="22"/>
    </row>
    <row r="32" spans="1:30" ht="18" x14ac:dyDescent="0.2">
      <c r="A32" s="14">
        <f t="shared" si="6"/>
        <v>43803</v>
      </c>
      <c r="B32" s="15">
        <f t="shared" si="8"/>
        <v>43803</v>
      </c>
      <c r="C32" s="11">
        <f t="shared" si="4"/>
        <v>0</v>
      </c>
      <c r="D32" s="11">
        <f t="shared" si="1"/>
        <v>0</v>
      </c>
      <c r="E32" s="11">
        <f t="shared" si="2"/>
        <v>0</v>
      </c>
      <c r="F32" s="11">
        <f t="shared" si="7"/>
        <v>0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31"/>
      <c r="Z32" s="22"/>
      <c r="AA32" s="22"/>
      <c r="AB32" s="22"/>
      <c r="AC32" s="22"/>
      <c r="AD32" s="22"/>
    </row>
    <row r="33" spans="1:30" ht="18" x14ac:dyDescent="0.2">
      <c r="A33" s="14">
        <f t="shared" si="6"/>
        <v>43805</v>
      </c>
      <c r="B33" s="15">
        <f t="shared" si="8"/>
        <v>43805</v>
      </c>
      <c r="C33" s="11">
        <f t="shared" si="4"/>
        <v>0</v>
      </c>
      <c r="D33" s="11">
        <f t="shared" si="1"/>
        <v>0</v>
      </c>
      <c r="E33" s="11">
        <f t="shared" si="2"/>
        <v>0</v>
      </c>
      <c r="F33" s="11">
        <f t="shared" si="7"/>
        <v>0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31"/>
      <c r="Z33" s="22"/>
      <c r="AA33" s="22"/>
      <c r="AB33" s="22"/>
      <c r="AC33" s="22"/>
      <c r="AD33" s="22"/>
    </row>
    <row r="34" spans="1:30" ht="12.75" x14ac:dyDescent="0.2">
      <c r="A34" s="14">
        <f t="shared" si="6"/>
        <v>43810</v>
      </c>
      <c r="B34" s="15">
        <f t="shared" si="8"/>
        <v>43810</v>
      </c>
      <c r="C34" s="11">
        <f t="shared" si="4"/>
        <v>0</v>
      </c>
      <c r="D34" s="11">
        <f t="shared" si="1"/>
        <v>0</v>
      </c>
      <c r="E34" s="11">
        <f t="shared" si="2"/>
        <v>0</v>
      </c>
      <c r="F34" s="11">
        <f t="shared" si="7"/>
        <v>0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31"/>
      <c r="Z34" s="13"/>
      <c r="AA34" s="13"/>
      <c r="AB34" s="13"/>
      <c r="AC34" s="13"/>
      <c r="AD34" s="13"/>
    </row>
    <row r="35" spans="1:30" ht="12.75" x14ac:dyDescent="0.2">
      <c r="A35" s="14">
        <f t="shared" si="6"/>
        <v>43812</v>
      </c>
      <c r="B35" s="15">
        <f t="shared" si="8"/>
        <v>43812</v>
      </c>
      <c r="C35" s="11">
        <f t="shared" si="4"/>
        <v>0</v>
      </c>
      <c r="D35" s="11">
        <f t="shared" si="1"/>
        <v>0</v>
      </c>
      <c r="E35" s="11">
        <f t="shared" si="2"/>
        <v>0</v>
      </c>
      <c r="F35" s="11">
        <f t="shared" si="7"/>
        <v>0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31"/>
      <c r="Z35" s="13"/>
      <c r="AA35" s="13"/>
      <c r="AB35" s="13"/>
      <c r="AC35" s="13"/>
      <c r="AD35" s="13"/>
    </row>
    <row r="36" spans="1:30" ht="12.75" x14ac:dyDescent="0.2">
      <c r="A36" s="14">
        <f t="shared" si="6"/>
        <v>43817</v>
      </c>
      <c r="B36" s="15">
        <f t="shared" si="8"/>
        <v>43817</v>
      </c>
      <c r="C36" s="11">
        <f t="shared" si="4"/>
        <v>0</v>
      </c>
      <c r="D36" s="11">
        <f t="shared" si="1"/>
        <v>0</v>
      </c>
      <c r="E36" s="11">
        <f t="shared" si="2"/>
        <v>0</v>
      </c>
      <c r="F36" s="11">
        <f t="shared" si="7"/>
        <v>0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31"/>
      <c r="Z36" s="13"/>
      <c r="AA36" s="13"/>
      <c r="AB36" s="13"/>
      <c r="AC36" s="13"/>
      <c r="AD36" s="13"/>
    </row>
    <row r="37" spans="1:30" ht="12.75" x14ac:dyDescent="0.2">
      <c r="A37" s="14">
        <f t="shared" si="6"/>
        <v>43819</v>
      </c>
      <c r="B37" s="15">
        <f t="shared" si="8"/>
        <v>43819</v>
      </c>
      <c r="C37" s="11">
        <f t="shared" si="4"/>
        <v>0</v>
      </c>
      <c r="D37" s="11">
        <f t="shared" si="1"/>
        <v>0</v>
      </c>
      <c r="E37" s="11">
        <f t="shared" si="2"/>
        <v>0</v>
      </c>
      <c r="F37" s="11">
        <f t="shared" si="7"/>
        <v>0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31"/>
      <c r="Z37" s="13"/>
      <c r="AA37" s="13"/>
      <c r="AB37" s="13"/>
      <c r="AC37" s="13"/>
      <c r="AD37" s="13"/>
    </row>
    <row r="38" spans="1:30" ht="12.75" x14ac:dyDescent="0.2">
      <c r="A38" s="14">
        <f t="shared" si="6"/>
        <v>43824</v>
      </c>
      <c r="B38" s="15">
        <f t="shared" si="8"/>
        <v>43824</v>
      </c>
      <c r="C38" s="11">
        <f t="shared" si="4"/>
        <v>0</v>
      </c>
      <c r="D38" s="11">
        <f t="shared" si="1"/>
        <v>0</v>
      </c>
      <c r="E38" s="11">
        <f t="shared" si="2"/>
        <v>0</v>
      </c>
      <c r="F38" s="11">
        <f t="shared" si="7"/>
        <v>0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31"/>
      <c r="Z38" s="13"/>
      <c r="AA38" s="13"/>
      <c r="AB38" s="13"/>
      <c r="AC38" s="13"/>
      <c r="AD38" s="13"/>
    </row>
    <row r="39" spans="1:30" ht="18" x14ac:dyDescent="0.2">
      <c r="A39" s="14">
        <f t="shared" si="6"/>
        <v>43826</v>
      </c>
      <c r="B39" s="15">
        <f t="shared" si="8"/>
        <v>43826</v>
      </c>
      <c r="C39" s="11">
        <f t="shared" si="4"/>
        <v>0</v>
      </c>
      <c r="D39" s="11">
        <f t="shared" si="1"/>
        <v>0</v>
      </c>
      <c r="E39" s="11">
        <f t="shared" si="2"/>
        <v>0</v>
      </c>
      <c r="F39" s="11">
        <f t="shared" si="7"/>
        <v>0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31"/>
      <c r="Z39" s="22"/>
      <c r="AA39" s="22"/>
      <c r="AB39" s="22"/>
      <c r="AC39" s="22"/>
      <c r="AD39" s="22"/>
    </row>
    <row r="40" spans="1:30" ht="12.75" x14ac:dyDescent="0.2">
      <c r="A40" s="14">
        <f t="shared" si="6"/>
        <v>43831</v>
      </c>
      <c r="B40" s="15">
        <f t="shared" si="8"/>
        <v>43831</v>
      </c>
      <c r="C40" s="11">
        <f t="shared" si="4"/>
        <v>0</v>
      </c>
      <c r="D40" s="11">
        <f t="shared" si="1"/>
        <v>0</v>
      </c>
      <c r="E40" s="11">
        <f t="shared" si="2"/>
        <v>0</v>
      </c>
      <c r="F40" s="11">
        <f t="shared" si="7"/>
        <v>0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31"/>
      <c r="Z40" s="13"/>
      <c r="AA40" s="13"/>
      <c r="AB40" s="13"/>
      <c r="AC40" s="13"/>
      <c r="AD40" s="13"/>
    </row>
    <row r="41" spans="1:30" ht="18" x14ac:dyDescent="0.2">
      <c r="A41" s="14">
        <f t="shared" si="6"/>
        <v>43833</v>
      </c>
      <c r="B41" s="15">
        <f t="shared" si="8"/>
        <v>43833</v>
      </c>
      <c r="C41" s="11">
        <f t="shared" si="4"/>
        <v>0</v>
      </c>
      <c r="D41" s="11">
        <f t="shared" si="1"/>
        <v>0</v>
      </c>
      <c r="E41" s="11">
        <f t="shared" si="2"/>
        <v>0</v>
      </c>
      <c r="F41" s="11">
        <f t="shared" si="7"/>
        <v>0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31"/>
      <c r="Z41" s="22"/>
      <c r="AA41" s="22"/>
      <c r="AB41" s="22"/>
      <c r="AC41" s="22"/>
      <c r="AD41" s="22"/>
    </row>
    <row r="42" spans="1:30" ht="18" x14ac:dyDescent="0.2">
      <c r="A42" s="14">
        <f t="shared" si="6"/>
        <v>43838</v>
      </c>
      <c r="B42" s="15">
        <f t="shared" si="8"/>
        <v>43838</v>
      </c>
      <c r="C42" s="11">
        <f t="shared" si="4"/>
        <v>0</v>
      </c>
      <c r="D42" s="11">
        <f t="shared" si="1"/>
        <v>0</v>
      </c>
      <c r="E42" s="11">
        <f t="shared" si="2"/>
        <v>0</v>
      </c>
      <c r="F42" s="11">
        <f t="shared" si="7"/>
        <v>0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31"/>
      <c r="Z42" s="22"/>
      <c r="AA42" s="22"/>
      <c r="AB42" s="22"/>
      <c r="AC42" s="22"/>
      <c r="AD42" s="22"/>
    </row>
    <row r="43" spans="1:30" ht="18" x14ac:dyDescent="0.2">
      <c r="A43" s="14"/>
      <c r="B43" s="15"/>
      <c r="C43" s="11">
        <f t="shared" si="4"/>
        <v>0</v>
      </c>
      <c r="D43" s="11">
        <f t="shared" si="1"/>
        <v>0</v>
      </c>
      <c r="E43" s="11">
        <f t="shared" si="2"/>
        <v>0</v>
      </c>
      <c r="F43" s="11">
        <f t="shared" si="7"/>
        <v>0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31"/>
      <c r="Z43" s="22"/>
      <c r="AA43" s="22"/>
      <c r="AB43" s="22"/>
      <c r="AC43" s="22"/>
      <c r="AD43" s="22"/>
    </row>
    <row r="44" spans="1:30" ht="12.75" x14ac:dyDescent="0.2">
      <c r="A44" s="14"/>
      <c r="B44" s="15"/>
      <c r="C44" s="11">
        <f t="shared" si="4"/>
        <v>0</v>
      </c>
      <c r="D44" s="11">
        <f t="shared" si="1"/>
        <v>0</v>
      </c>
      <c r="E44" s="11">
        <f t="shared" si="2"/>
        <v>0</v>
      </c>
      <c r="F44" s="11">
        <f t="shared" si="7"/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31"/>
      <c r="Z44" s="13"/>
      <c r="AA44" s="13"/>
      <c r="AB44" s="13"/>
      <c r="AC44" s="13"/>
      <c r="AD44" s="13"/>
    </row>
    <row r="45" spans="1:30" ht="18" x14ac:dyDescent="0.2">
      <c r="A45" s="14"/>
      <c r="B45" s="15"/>
      <c r="C45" s="11">
        <f t="shared" si="4"/>
        <v>0</v>
      </c>
      <c r="D45" s="11">
        <f t="shared" si="1"/>
        <v>0</v>
      </c>
      <c r="E45" s="11">
        <f t="shared" si="2"/>
        <v>0</v>
      </c>
      <c r="F45" s="11">
        <f t="shared" si="7"/>
        <v>0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31"/>
      <c r="Z45" s="22"/>
      <c r="AA45" s="22"/>
      <c r="AB45" s="22"/>
      <c r="AC45" s="22"/>
      <c r="AD45" s="22"/>
    </row>
    <row r="46" spans="1:30" ht="12.75" x14ac:dyDescent="0.2">
      <c r="A46" s="14"/>
      <c r="B46" s="15"/>
      <c r="C46" s="11">
        <f t="shared" si="4"/>
        <v>0</v>
      </c>
      <c r="D46" s="11">
        <f t="shared" si="1"/>
        <v>0</v>
      </c>
      <c r="E46" s="11">
        <f t="shared" si="2"/>
        <v>0</v>
      </c>
      <c r="F46" s="11">
        <f t="shared" si="7"/>
        <v>0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31"/>
      <c r="Z46" s="13"/>
      <c r="AA46" s="13"/>
      <c r="AB46" s="13"/>
      <c r="AC46" s="13"/>
      <c r="AD46" s="13"/>
    </row>
    <row r="47" spans="1:30" ht="12.75" x14ac:dyDescent="0.2">
      <c r="A47" s="14"/>
      <c r="B47" s="15"/>
      <c r="C47" s="11">
        <f t="shared" si="4"/>
        <v>0</v>
      </c>
      <c r="D47" s="11">
        <f t="shared" si="1"/>
        <v>0</v>
      </c>
      <c r="E47" s="11">
        <f t="shared" si="2"/>
        <v>0</v>
      </c>
      <c r="F47" s="11">
        <f t="shared" si="7"/>
        <v>0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31"/>
      <c r="Z47" s="13"/>
      <c r="AA47" s="13"/>
      <c r="AB47" s="13"/>
      <c r="AC47" s="13"/>
      <c r="AD47" s="13"/>
    </row>
    <row r="48" spans="1:30" ht="18" x14ac:dyDescent="0.2">
      <c r="A48" s="14"/>
      <c r="B48" s="15"/>
      <c r="C48" s="11">
        <f t="shared" si="4"/>
        <v>0</v>
      </c>
      <c r="D48" s="11">
        <f t="shared" si="1"/>
        <v>0</v>
      </c>
      <c r="E48" s="11">
        <f t="shared" si="2"/>
        <v>0</v>
      </c>
      <c r="F48" s="11">
        <f t="shared" si="7"/>
        <v>0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31"/>
      <c r="Z48" s="22"/>
      <c r="AA48" s="22"/>
      <c r="AB48" s="22"/>
      <c r="AC48" s="22"/>
      <c r="AD48" s="22"/>
    </row>
    <row r="49" spans="1:30" ht="18" x14ac:dyDescent="0.2">
      <c r="A49" s="14"/>
      <c r="B49" s="15"/>
      <c r="C49" s="11">
        <f t="shared" si="4"/>
        <v>0</v>
      </c>
      <c r="D49" s="11">
        <f t="shared" si="1"/>
        <v>0</v>
      </c>
      <c r="E49" s="11">
        <f t="shared" si="2"/>
        <v>0</v>
      </c>
      <c r="F49" s="11">
        <f t="shared" si="7"/>
        <v>0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31"/>
      <c r="Z49" s="22"/>
      <c r="AA49" s="22"/>
      <c r="AB49" s="22"/>
      <c r="AC49" s="22"/>
      <c r="AD49" s="22"/>
    </row>
    <row r="50" spans="1:30" ht="18" x14ac:dyDescent="0.2">
      <c r="A50" s="14"/>
      <c r="B50" s="15"/>
      <c r="C50" s="11">
        <f t="shared" si="4"/>
        <v>0</v>
      </c>
      <c r="D50" s="11">
        <f t="shared" si="1"/>
        <v>0</v>
      </c>
      <c r="E50" s="11">
        <f t="shared" si="2"/>
        <v>0</v>
      </c>
      <c r="F50" s="11">
        <f t="shared" si="7"/>
        <v>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31"/>
      <c r="Z50" s="22"/>
      <c r="AA50" s="22"/>
      <c r="AB50" s="22"/>
      <c r="AC50" s="22"/>
      <c r="AD50" s="22"/>
    </row>
    <row r="51" spans="1:30" ht="18" x14ac:dyDescent="0.2">
      <c r="A51" s="14"/>
      <c r="B51" s="15"/>
      <c r="C51" s="11">
        <f t="shared" si="4"/>
        <v>0</v>
      </c>
      <c r="D51" s="11">
        <f t="shared" si="1"/>
        <v>0</v>
      </c>
      <c r="E51" s="11">
        <f t="shared" si="2"/>
        <v>0</v>
      </c>
      <c r="F51" s="11">
        <f t="shared" si="7"/>
        <v>0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31"/>
      <c r="Z51" s="22"/>
      <c r="AA51" s="22"/>
      <c r="AB51" s="22"/>
      <c r="AC51" s="22"/>
      <c r="AD51" s="22"/>
    </row>
    <row r="52" spans="1:30" ht="18" x14ac:dyDescent="0.2">
      <c r="A52" s="14"/>
      <c r="B52" s="15"/>
      <c r="C52" s="11">
        <f t="shared" si="4"/>
        <v>0</v>
      </c>
      <c r="D52" s="11">
        <f t="shared" si="1"/>
        <v>0</v>
      </c>
      <c r="E52" s="11">
        <f t="shared" si="2"/>
        <v>0</v>
      </c>
      <c r="F52" s="11">
        <f t="shared" si="7"/>
        <v>0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31"/>
      <c r="Z52" s="22"/>
      <c r="AA52" s="22"/>
      <c r="AB52" s="22"/>
      <c r="AC52" s="22"/>
      <c r="AD52" s="22"/>
    </row>
    <row r="53" spans="1:30" ht="18" x14ac:dyDescent="0.2">
      <c r="A53" s="14"/>
      <c r="B53" s="15"/>
      <c r="C53" s="11">
        <f t="shared" si="4"/>
        <v>0</v>
      </c>
      <c r="D53" s="11">
        <f t="shared" si="1"/>
        <v>0</v>
      </c>
      <c r="E53" s="11">
        <f t="shared" si="2"/>
        <v>0</v>
      </c>
      <c r="F53" s="11">
        <f t="shared" si="7"/>
        <v>0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31"/>
      <c r="Z53" s="22"/>
      <c r="AA53" s="22"/>
      <c r="AB53" s="22"/>
      <c r="AC53" s="22"/>
      <c r="AD53" s="22"/>
    </row>
    <row r="54" spans="1:30" ht="18" x14ac:dyDescent="0.2">
      <c r="A54" s="14"/>
      <c r="B54" s="15"/>
      <c r="C54" s="11">
        <f t="shared" si="4"/>
        <v>0</v>
      </c>
      <c r="D54" s="11">
        <f t="shared" si="1"/>
        <v>0</v>
      </c>
      <c r="E54" s="11">
        <f t="shared" si="2"/>
        <v>0</v>
      </c>
      <c r="F54" s="11">
        <f t="shared" si="7"/>
        <v>0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31"/>
      <c r="Z54" s="22"/>
      <c r="AA54" s="22"/>
      <c r="AB54" s="22"/>
      <c r="AC54" s="22"/>
      <c r="AD54" s="22"/>
    </row>
    <row r="55" spans="1:30" ht="18" x14ac:dyDescent="0.2">
      <c r="A55" s="14"/>
      <c r="B55" s="23"/>
      <c r="C55" s="11">
        <f t="shared" si="4"/>
        <v>0</v>
      </c>
      <c r="D55" s="11">
        <f t="shared" si="1"/>
        <v>0</v>
      </c>
      <c r="E55" s="11">
        <f t="shared" si="2"/>
        <v>0</v>
      </c>
      <c r="F55" s="11">
        <f t="shared" si="7"/>
        <v>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31"/>
      <c r="Z55" s="22"/>
      <c r="AA55" s="22"/>
      <c r="AB55" s="22"/>
      <c r="AC55" s="22"/>
      <c r="AD55" s="22"/>
    </row>
    <row r="56" spans="1:30" ht="18" x14ac:dyDescent="0.2">
      <c r="A56" s="14"/>
      <c r="B56" s="23"/>
      <c r="C56" s="11">
        <f t="shared" si="4"/>
        <v>0</v>
      </c>
      <c r="D56" s="11">
        <f t="shared" si="1"/>
        <v>0</v>
      </c>
      <c r="E56" s="11">
        <f t="shared" si="2"/>
        <v>0</v>
      </c>
      <c r="F56" s="11">
        <f t="shared" si="7"/>
        <v>0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31"/>
      <c r="Z56" s="22"/>
      <c r="AA56" s="22"/>
      <c r="AB56" s="22"/>
      <c r="AC56" s="22"/>
      <c r="AD56" s="22"/>
    </row>
    <row r="57" spans="1:30" ht="18" x14ac:dyDescent="0.2">
      <c r="A57" s="14"/>
      <c r="B57" s="23"/>
      <c r="C57" s="11">
        <f t="shared" si="4"/>
        <v>0</v>
      </c>
      <c r="D57" s="11">
        <f t="shared" si="1"/>
        <v>0</v>
      </c>
      <c r="E57" s="11">
        <f t="shared" si="2"/>
        <v>0</v>
      </c>
      <c r="F57" s="11">
        <f t="shared" si="7"/>
        <v>0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31"/>
      <c r="Z57" s="22"/>
      <c r="AA57" s="22"/>
      <c r="AB57" s="22"/>
      <c r="AC57" s="22"/>
      <c r="AD57" s="22"/>
    </row>
    <row r="58" spans="1:30" ht="18" x14ac:dyDescent="0.2">
      <c r="A58" s="14"/>
      <c r="B58" s="23"/>
      <c r="C58" s="11">
        <f t="shared" si="4"/>
        <v>0</v>
      </c>
      <c r="D58" s="11">
        <f t="shared" si="1"/>
        <v>0</v>
      </c>
      <c r="E58" s="11">
        <f t="shared" si="2"/>
        <v>0</v>
      </c>
      <c r="F58" s="11">
        <f t="shared" si="7"/>
        <v>0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31"/>
      <c r="Z58" s="22"/>
      <c r="AA58" s="22"/>
      <c r="AB58" s="22"/>
      <c r="AC58" s="22"/>
      <c r="AD58" s="22"/>
    </row>
    <row r="59" spans="1:30" ht="9.75" customHeight="1" x14ac:dyDescent="0.2">
      <c r="A59" s="17"/>
      <c r="B59" s="23"/>
      <c r="C59" s="11">
        <f t="shared" si="4"/>
        <v>0</v>
      </c>
      <c r="D59" s="11">
        <f t="shared" si="1"/>
        <v>0</v>
      </c>
      <c r="E59" s="11">
        <f t="shared" si="2"/>
        <v>0</v>
      </c>
      <c r="F59" s="11">
        <f t="shared" si="7"/>
        <v>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31"/>
      <c r="Z59" s="22"/>
      <c r="AA59" s="22"/>
      <c r="AB59" s="22"/>
      <c r="AC59" s="22"/>
      <c r="AD59" s="22"/>
    </row>
    <row r="60" spans="1:30" ht="18" x14ac:dyDescent="0.2">
      <c r="A60" s="17"/>
      <c r="B60" s="15"/>
      <c r="C60" s="11">
        <f t="shared" si="4"/>
        <v>0</v>
      </c>
      <c r="D60" s="11">
        <f t="shared" si="1"/>
        <v>0</v>
      </c>
      <c r="E60" s="11">
        <f t="shared" si="2"/>
        <v>0</v>
      </c>
      <c r="F60" s="11">
        <f t="shared" si="7"/>
        <v>0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31"/>
      <c r="Z60" s="22"/>
      <c r="AA60" s="22"/>
      <c r="AB60" s="22"/>
      <c r="AC60" s="22"/>
      <c r="AD60" s="22"/>
    </row>
    <row r="61" spans="1:30" ht="18" x14ac:dyDescent="0.2">
      <c r="A61" s="17"/>
      <c r="B61" s="15"/>
      <c r="C61" s="11">
        <f t="shared" si="4"/>
        <v>0</v>
      </c>
      <c r="D61" s="11">
        <f t="shared" si="1"/>
        <v>0</v>
      </c>
      <c r="E61" s="11">
        <f t="shared" si="2"/>
        <v>0</v>
      </c>
      <c r="F61" s="11">
        <f t="shared" si="7"/>
        <v>0</v>
      </c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31"/>
      <c r="Z61" s="22"/>
      <c r="AA61" s="22"/>
      <c r="AB61" s="22"/>
      <c r="AC61" s="22"/>
      <c r="AD61" s="22"/>
    </row>
    <row r="62" spans="1:30" ht="18" x14ac:dyDescent="0.2">
      <c r="A62" s="17"/>
      <c r="B62" s="15"/>
      <c r="C62" s="11">
        <f t="shared" si="4"/>
        <v>0</v>
      </c>
      <c r="D62" s="11">
        <f t="shared" si="1"/>
        <v>0</v>
      </c>
      <c r="E62" s="11">
        <f t="shared" si="2"/>
        <v>0</v>
      </c>
      <c r="F62" s="11">
        <f t="shared" si="7"/>
        <v>0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31"/>
      <c r="Z62" s="22"/>
      <c r="AA62" s="22"/>
      <c r="AB62" s="22"/>
      <c r="AC62" s="22"/>
      <c r="AD62" s="22"/>
    </row>
    <row r="63" spans="1:30" ht="18" x14ac:dyDescent="0.2">
      <c r="A63" s="17"/>
      <c r="B63" s="15"/>
      <c r="C63" s="11">
        <f t="shared" si="4"/>
        <v>0</v>
      </c>
      <c r="D63" s="11">
        <f t="shared" si="1"/>
        <v>0</v>
      </c>
      <c r="E63" s="11">
        <f t="shared" si="2"/>
        <v>0</v>
      </c>
      <c r="F63" s="11">
        <f t="shared" si="7"/>
        <v>0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31"/>
      <c r="Z63" s="22"/>
      <c r="AA63" s="22"/>
      <c r="AB63" s="22"/>
      <c r="AC63" s="22"/>
      <c r="AD63" s="22"/>
    </row>
    <row r="64" spans="1:30" ht="18" x14ac:dyDescent="0.2">
      <c r="A64" s="17"/>
      <c r="B64" s="15"/>
      <c r="C64" s="11">
        <f t="shared" si="4"/>
        <v>0</v>
      </c>
      <c r="D64" s="11">
        <f t="shared" si="1"/>
        <v>0</v>
      </c>
      <c r="E64" s="11">
        <f t="shared" si="2"/>
        <v>0</v>
      </c>
      <c r="F64" s="11">
        <f t="shared" si="7"/>
        <v>0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31"/>
      <c r="Z64" s="22"/>
      <c r="AA64" s="22"/>
      <c r="AB64" s="22"/>
      <c r="AC64" s="22"/>
      <c r="AD64" s="22"/>
    </row>
    <row r="65" spans="1:30" ht="18" x14ac:dyDescent="0.2">
      <c r="A65" s="17"/>
      <c r="B65" s="15"/>
      <c r="C65" s="11">
        <f t="shared" si="4"/>
        <v>0</v>
      </c>
      <c r="D65" s="11">
        <f t="shared" si="1"/>
        <v>0</v>
      </c>
      <c r="E65" s="11">
        <f t="shared" si="2"/>
        <v>0</v>
      </c>
      <c r="F65" s="11">
        <f t="shared" si="7"/>
        <v>0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31"/>
      <c r="Z65" s="24"/>
      <c r="AA65" s="22"/>
      <c r="AB65" s="22"/>
      <c r="AC65" s="22"/>
      <c r="AD65" s="22"/>
    </row>
    <row r="66" spans="1:30" ht="18" customHeight="1" x14ac:dyDescent="0.2">
      <c r="A66" s="17"/>
      <c r="B66" s="15"/>
      <c r="C66" s="11">
        <f t="shared" si="4"/>
        <v>0</v>
      </c>
      <c r="D66" s="11">
        <f t="shared" si="1"/>
        <v>0</v>
      </c>
      <c r="E66" s="11">
        <f t="shared" si="2"/>
        <v>0</v>
      </c>
      <c r="F66" s="11">
        <f t="shared" si="7"/>
        <v>0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31"/>
      <c r="Z66" s="22"/>
      <c r="AA66" s="22"/>
      <c r="AB66" s="22"/>
      <c r="AC66" s="22"/>
      <c r="AD66" s="22"/>
    </row>
    <row r="67" spans="1:30" ht="18" x14ac:dyDescent="0.2">
      <c r="A67" s="17"/>
      <c r="B67" s="15"/>
      <c r="C67" s="11">
        <f t="shared" si="4"/>
        <v>0</v>
      </c>
      <c r="D67" s="11">
        <f t="shared" si="1"/>
        <v>0</v>
      </c>
      <c r="E67" s="11">
        <f t="shared" si="2"/>
        <v>0</v>
      </c>
      <c r="F67" s="11">
        <f t="shared" si="7"/>
        <v>0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31"/>
      <c r="Z67" s="22"/>
      <c r="AA67" s="22"/>
      <c r="AB67" s="22"/>
      <c r="AC67" s="22"/>
      <c r="AD67" s="22"/>
    </row>
    <row r="68" spans="1:30" ht="11.25" customHeight="1" x14ac:dyDescent="0.2">
      <c r="A68" s="17"/>
      <c r="B68" s="15"/>
      <c r="C68" s="11">
        <f t="shared" si="4"/>
        <v>0</v>
      </c>
      <c r="D68" s="11">
        <f t="shared" si="1"/>
        <v>0</v>
      </c>
      <c r="E68" s="11">
        <f t="shared" si="2"/>
        <v>0</v>
      </c>
      <c r="F68" s="11">
        <f t="shared" si="7"/>
        <v>0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31"/>
      <c r="Z68" s="22"/>
      <c r="AA68" s="22"/>
      <c r="AB68" s="22"/>
      <c r="AC68" s="22"/>
      <c r="AD68" s="22"/>
    </row>
    <row r="69" spans="1:30" ht="18" x14ac:dyDescent="0.2">
      <c r="A69" s="17"/>
      <c r="B69" s="15"/>
      <c r="C69" s="11">
        <f t="shared" si="4"/>
        <v>0</v>
      </c>
      <c r="D69" s="11">
        <f t="shared" si="1"/>
        <v>0</v>
      </c>
      <c r="E69" s="11">
        <f t="shared" si="2"/>
        <v>0</v>
      </c>
      <c r="F69" s="11">
        <f t="shared" si="7"/>
        <v>0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31"/>
      <c r="Z69" s="22"/>
      <c r="AA69" s="22"/>
      <c r="AB69" s="22"/>
      <c r="AC69" s="22"/>
      <c r="AD69" s="22"/>
    </row>
    <row r="70" spans="1:30" ht="18" x14ac:dyDescent="0.2">
      <c r="A70" s="17"/>
      <c r="B70" s="15"/>
      <c r="C70" s="11">
        <f t="shared" si="4"/>
        <v>0</v>
      </c>
      <c r="D70" s="11">
        <f t="shared" si="1"/>
        <v>0</v>
      </c>
      <c r="E70" s="11">
        <f t="shared" si="2"/>
        <v>0</v>
      </c>
      <c r="F70" s="11">
        <f t="shared" si="7"/>
        <v>0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31"/>
      <c r="Z70" s="22"/>
      <c r="AA70" s="22"/>
      <c r="AB70" s="22"/>
      <c r="AC70" s="22"/>
      <c r="AD70" s="22"/>
    </row>
    <row r="71" spans="1:30" ht="18" x14ac:dyDescent="0.2">
      <c r="A71" s="17"/>
      <c r="B71" s="15"/>
      <c r="C71" s="11">
        <f t="shared" ref="C71:C83" si="9">IF(COUNTIF(G71:W71,"x")&gt;0,1,0)</f>
        <v>0</v>
      </c>
      <c r="D71" s="11">
        <f t="shared" si="1"/>
        <v>0</v>
      </c>
      <c r="E71" s="11">
        <f t="shared" si="2"/>
        <v>0</v>
      </c>
      <c r="F71" s="11">
        <f t="shared" si="7"/>
        <v>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31"/>
      <c r="Z71" s="22"/>
      <c r="AA71" s="22"/>
      <c r="AB71" s="22"/>
      <c r="AC71" s="22"/>
      <c r="AD71" s="22"/>
    </row>
    <row r="72" spans="1:30" ht="18" x14ac:dyDescent="0.2">
      <c r="A72" s="14"/>
      <c r="B72" s="15"/>
      <c r="C72" s="11">
        <f t="shared" si="9"/>
        <v>0</v>
      </c>
      <c r="D72" s="11">
        <f t="shared" si="1"/>
        <v>0</v>
      </c>
      <c r="E72" s="11">
        <f t="shared" si="2"/>
        <v>0</v>
      </c>
      <c r="F72" s="11">
        <f t="shared" si="7"/>
        <v>0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31"/>
      <c r="Z72" s="25"/>
      <c r="AA72" s="22"/>
      <c r="AB72" s="22"/>
      <c r="AC72" s="22"/>
      <c r="AD72" s="22"/>
    </row>
    <row r="73" spans="1:30" ht="18" x14ac:dyDescent="0.2">
      <c r="A73" s="14"/>
      <c r="B73" s="15"/>
      <c r="C73" s="11">
        <f t="shared" si="9"/>
        <v>0</v>
      </c>
      <c r="D73" s="11">
        <f t="shared" si="1"/>
        <v>0</v>
      </c>
      <c r="E73" s="11">
        <f t="shared" si="2"/>
        <v>0</v>
      </c>
      <c r="F73" s="11">
        <f t="shared" si="7"/>
        <v>0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31"/>
      <c r="Z73" s="22"/>
      <c r="AA73" s="22"/>
      <c r="AB73" s="22"/>
      <c r="AC73" s="22"/>
      <c r="AD73" s="22"/>
    </row>
    <row r="74" spans="1:30" ht="18" x14ac:dyDescent="0.2">
      <c r="A74" s="14"/>
      <c r="B74" s="15"/>
      <c r="C74" s="11">
        <f t="shared" si="9"/>
        <v>0</v>
      </c>
      <c r="D74" s="11">
        <f t="shared" si="1"/>
        <v>0</v>
      </c>
      <c r="E74" s="11">
        <f t="shared" si="2"/>
        <v>0</v>
      </c>
      <c r="F74" s="11">
        <f t="shared" si="7"/>
        <v>0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31"/>
      <c r="Z74" s="22"/>
      <c r="AA74" s="22"/>
      <c r="AB74" s="22"/>
      <c r="AC74" s="22"/>
      <c r="AD74" s="22"/>
    </row>
    <row r="75" spans="1:30" ht="18" x14ac:dyDescent="0.2">
      <c r="A75" s="14"/>
      <c r="B75" s="15"/>
      <c r="C75" s="11">
        <f t="shared" si="9"/>
        <v>0</v>
      </c>
      <c r="D75" s="11">
        <f t="shared" si="1"/>
        <v>0</v>
      </c>
      <c r="E75" s="11">
        <f t="shared" si="2"/>
        <v>0</v>
      </c>
      <c r="F75" s="11">
        <f t="shared" si="7"/>
        <v>0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31"/>
      <c r="Z75" s="22"/>
      <c r="AA75" s="22"/>
      <c r="AB75" s="22"/>
      <c r="AC75" s="22"/>
      <c r="AD75" s="22"/>
    </row>
    <row r="76" spans="1:30" ht="18" x14ac:dyDescent="0.2">
      <c r="A76" s="14"/>
      <c r="B76" s="15"/>
      <c r="C76" s="11">
        <f t="shared" si="9"/>
        <v>0</v>
      </c>
      <c r="D76" s="11">
        <f t="shared" si="1"/>
        <v>0</v>
      </c>
      <c r="E76" s="11">
        <f t="shared" si="2"/>
        <v>0</v>
      </c>
      <c r="F76" s="11">
        <f t="shared" si="7"/>
        <v>0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31"/>
      <c r="Z76" s="22"/>
      <c r="AA76" s="22"/>
      <c r="AB76" s="22"/>
      <c r="AC76" s="22"/>
      <c r="AD76" s="22"/>
    </row>
    <row r="77" spans="1:30" ht="18" x14ac:dyDescent="0.2">
      <c r="A77" s="14"/>
      <c r="B77" s="15"/>
      <c r="C77" s="11">
        <f t="shared" si="9"/>
        <v>0</v>
      </c>
      <c r="D77" s="11">
        <f t="shared" si="1"/>
        <v>0</v>
      </c>
      <c r="E77" s="11">
        <f t="shared" si="2"/>
        <v>0</v>
      </c>
      <c r="F77" s="11">
        <f t="shared" si="7"/>
        <v>0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31"/>
      <c r="Z77" s="22"/>
      <c r="AA77" s="22"/>
      <c r="AB77" s="22"/>
      <c r="AC77" s="22"/>
      <c r="AD77" s="22"/>
    </row>
    <row r="78" spans="1:30" ht="18" x14ac:dyDescent="0.2">
      <c r="A78" s="14"/>
      <c r="B78" s="15"/>
      <c r="C78" s="11">
        <f t="shared" si="9"/>
        <v>0</v>
      </c>
      <c r="D78" s="11">
        <f t="shared" si="1"/>
        <v>0</v>
      </c>
      <c r="E78" s="11">
        <f t="shared" si="2"/>
        <v>0</v>
      </c>
      <c r="F78" s="11">
        <f t="shared" si="7"/>
        <v>0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31"/>
      <c r="Z78" s="22"/>
      <c r="AA78" s="22"/>
      <c r="AB78" s="22"/>
      <c r="AC78" s="22"/>
      <c r="AD78" s="22"/>
    </row>
    <row r="79" spans="1:30" ht="18" x14ac:dyDescent="0.2">
      <c r="A79" s="14"/>
      <c r="B79" s="15"/>
      <c r="C79" s="11">
        <f t="shared" si="9"/>
        <v>0</v>
      </c>
      <c r="D79" s="11">
        <f t="shared" si="1"/>
        <v>0</v>
      </c>
      <c r="E79" s="11">
        <f t="shared" si="2"/>
        <v>0</v>
      </c>
      <c r="F79" s="11">
        <f t="shared" si="7"/>
        <v>0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31"/>
      <c r="Z79" s="22"/>
      <c r="AA79" s="22"/>
      <c r="AB79" s="22"/>
      <c r="AC79" s="22"/>
      <c r="AD79" s="22"/>
    </row>
    <row r="80" spans="1:30" ht="18" x14ac:dyDescent="0.2">
      <c r="A80" s="14"/>
      <c r="B80" s="15"/>
      <c r="C80" s="11">
        <f t="shared" si="9"/>
        <v>0</v>
      </c>
      <c r="D80" s="11">
        <f t="shared" si="1"/>
        <v>0</v>
      </c>
      <c r="E80" s="11">
        <f t="shared" si="2"/>
        <v>0</v>
      </c>
      <c r="F80" s="11">
        <f t="shared" si="7"/>
        <v>0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31"/>
      <c r="Z80" s="22"/>
      <c r="AA80" s="22"/>
      <c r="AB80" s="22"/>
      <c r="AC80" s="22"/>
      <c r="AD80" s="22"/>
    </row>
    <row r="81" spans="1:30" ht="18" x14ac:dyDescent="0.2">
      <c r="A81" s="14"/>
      <c r="B81" s="15"/>
      <c r="C81" s="11">
        <f t="shared" si="9"/>
        <v>0</v>
      </c>
      <c r="D81" s="11">
        <f t="shared" si="1"/>
        <v>0</v>
      </c>
      <c r="E81" s="11">
        <f t="shared" si="2"/>
        <v>0</v>
      </c>
      <c r="F81" s="11">
        <f t="shared" si="7"/>
        <v>0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31"/>
      <c r="Z81" s="22"/>
      <c r="AA81" s="22"/>
      <c r="AB81" s="22"/>
      <c r="AC81" s="22"/>
      <c r="AD81" s="22"/>
    </row>
    <row r="82" spans="1:30" ht="18" x14ac:dyDescent="0.2">
      <c r="A82" s="14"/>
      <c r="B82" s="15"/>
      <c r="C82" s="11">
        <f t="shared" si="9"/>
        <v>0</v>
      </c>
      <c r="D82" s="11">
        <f t="shared" si="1"/>
        <v>0</v>
      </c>
      <c r="E82" s="11">
        <f t="shared" si="2"/>
        <v>0</v>
      </c>
      <c r="F82" s="11">
        <f t="shared" si="7"/>
        <v>0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31"/>
      <c r="Z82" s="22"/>
      <c r="AA82" s="22"/>
      <c r="AB82" s="22"/>
      <c r="AC82" s="22"/>
      <c r="AD82" s="22"/>
    </row>
    <row r="83" spans="1:30" ht="18" x14ac:dyDescent="0.2">
      <c r="A83" s="14"/>
      <c r="B83" s="15"/>
      <c r="C83" s="11">
        <f t="shared" si="9"/>
        <v>0</v>
      </c>
      <c r="D83" s="11">
        <f t="shared" si="1"/>
        <v>0</v>
      </c>
      <c r="E83" s="11">
        <f t="shared" si="2"/>
        <v>0</v>
      </c>
      <c r="F83" s="11">
        <f t="shared" si="7"/>
        <v>0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31"/>
      <c r="Z83" s="22"/>
      <c r="AA83" s="22"/>
      <c r="AB83" s="22"/>
      <c r="AC83" s="22"/>
      <c r="AD83" s="22"/>
    </row>
    <row r="126" spans="28:28" ht="12.75" x14ac:dyDescent="0.2">
      <c r="AB126" s="11"/>
    </row>
  </sheetData>
  <phoneticPr fontId="7" type="noConversion"/>
  <conditionalFormatting sqref="G5:W5">
    <cfRule type="cellIs" dxfId="2" priority="1" operator="greaterThanOrEqual">
      <formula>0.75</formula>
    </cfRule>
    <cfRule type="cellIs" dxfId="1" priority="2" operator="greaterThanOrEqual">
      <formula>0.5</formula>
    </cfRule>
    <cfRule type="cellIs" dxfId="0" priority="3" operator="lessThan">
      <formula>0.5</formula>
    </cfRule>
  </conditionalFormatting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Anwesenheitsliste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Stöcker</cp:lastModifiedBy>
  <dcterms:modified xsi:type="dcterms:W3CDTF">2019-10-29T10:43:30Z</dcterms:modified>
</cp:coreProperties>
</file>